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Spielbetrieb\JUGEND\Kreisrangliste\"/>
    </mc:Choice>
  </mc:AlternateContent>
  <xr:revisionPtr revIDLastSave="0" documentId="13_ncr:1_{9E98B762-55A4-4196-B9DB-C9A1340DC99A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U14" sheetId="2" r:id="rId1"/>
    <sheet name="U18" sheetId="1" r:id="rId2"/>
    <sheet name="Startplan" sheetId="3" state="hidden" r:id="rId3"/>
  </sheets>
  <calcPr calcId="181029"/>
  <fileRecoveryPr autoRecover="0"/>
</workbook>
</file>

<file path=xl/calcChain.xml><?xml version="1.0" encoding="utf-8"?>
<calcChain xmlns="http://schemas.openxmlformats.org/spreadsheetml/2006/main">
  <c r="D21" i="2" l="1"/>
  <c r="D23" i="2"/>
  <c r="D24" i="2"/>
  <c r="D27" i="2"/>
  <c r="D25" i="2"/>
  <c r="D20" i="2"/>
  <c r="D14" i="1" l="1"/>
  <c r="D16" i="1"/>
  <c r="E8" i="2" l="1"/>
  <c r="E10" i="2"/>
  <c r="E12" i="2"/>
  <c r="E7" i="2"/>
  <c r="E11" i="2"/>
  <c r="E21" i="1"/>
  <c r="E20" i="2"/>
  <c r="E27" i="2"/>
  <c r="E24" i="2"/>
  <c r="E23" i="2"/>
  <c r="E26" i="2"/>
  <c r="E22" i="2"/>
  <c r="E25" i="2"/>
  <c r="E19" i="1"/>
  <c r="E21" i="2"/>
  <c r="D9" i="2"/>
  <c r="E9" i="2"/>
  <c r="D11" i="2"/>
  <c r="D12" i="2"/>
  <c r="E47" i="2"/>
  <c r="D47" i="2"/>
  <c r="E17" i="1"/>
  <c r="D17" i="1"/>
  <c r="E16" i="1"/>
  <c r="E15" i="1"/>
  <c r="E20" i="1"/>
  <c r="E18" i="1"/>
  <c r="D15" i="1"/>
  <c r="D20" i="1"/>
  <c r="D18" i="1"/>
  <c r="D19" i="1"/>
  <c r="E14" i="1"/>
  <c r="E13" i="2"/>
  <c r="E46" i="2"/>
  <c r="E7" i="1"/>
  <c r="E8" i="1"/>
  <c r="D46" i="2" l="1"/>
  <c r="A46" i="2" l="1"/>
  <c r="A47" i="2"/>
  <c r="D26" i="2"/>
  <c r="D10" i="2"/>
  <c r="D8" i="2"/>
  <c r="D8" i="1" l="1"/>
  <c r="D7" i="1"/>
  <c r="A17" i="1"/>
  <c r="D22" i="2"/>
  <c r="A22" i="2" s="1"/>
  <c r="E40" i="2"/>
  <c r="E38" i="2"/>
  <c r="E39" i="2"/>
  <c r="E37" i="2"/>
  <c r="E36" i="2"/>
  <c r="E34" i="2"/>
  <c r="E33" i="2"/>
  <c r="D40" i="2"/>
  <c r="D38" i="2"/>
  <c r="D39" i="2"/>
  <c r="E35" i="2"/>
  <c r="D35" i="2"/>
  <c r="D37" i="2"/>
  <c r="D36" i="2"/>
  <c r="D34" i="2"/>
  <c r="D33" i="2"/>
  <c r="D7" i="2"/>
  <c r="D13" i="2"/>
  <c r="D21" i="1"/>
  <c r="A25" i="2" l="1"/>
  <c r="A11" i="2"/>
  <c r="A10" i="2"/>
  <c r="A8" i="2"/>
  <c r="A19" i="1"/>
  <c r="A18" i="1"/>
  <c r="A15" i="1"/>
  <c r="A14" i="1"/>
  <c r="A20" i="1"/>
  <c r="A12" i="2"/>
  <c r="A7" i="2"/>
  <c r="A9" i="2"/>
  <c r="A13" i="2"/>
  <c r="A23" i="2"/>
  <c r="A26" i="2"/>
  <c r="A21" i="2"/>
  <c r="A27" i="2"/>
  <c r="A24" i="2"/>
  <c r="A20" i="2"/>
  <c r="A16" i="1"/>
  <c r="A7" i="1"/>
  <c r="A8" i="1"/>
</calcChain>
</file>

<file path=xl/sharedStrings.xml><?xml version="1.0" encoding="utf-8"?>
<sst xmlns="http://schemas.openxmlformats.org/spreadsheetml/2006/main" count="240" uniqueCount="96">
  <si>
    <t>Gesamt</t>
  </si>
  <si>
    <t>Pl.</t>
  </si>
  <si>
    <t>Name, Vorname</t>
  </si>
  <si>
    <t>Verein</t>
  </si>
  <si>
    <t>Pkt.</t>
  </si>
  <si>
    <t>Holz</t>
  </si>
  <si>
    <t>1. KSV Vetschau</t>
  </si>
  <si>
    <t>Kreisfachverband Bohlekegeln Oberspreewald - Lausitz</t>
  </si>
  <si>
    <t>SG Kirchhain</t>
  </si>
  <si>
    <t>KSV Altdöbern 1992</t>
  </si>
  <si>
    <t>SV Calau</t>
  </si>
  <si>
    <t>KSV Altdöbern</t>
  </si>
  <si>
    <t>Steinmetz, Erik</t>
  </si>
  <si>
    <t>Gleixner, Christopher</t>
  </si>
  <si>
    <t>Stechert, Max</t>
  </si>
  <si>
    <t>Natusch, Christoph</t>
  </si>
  <si>
    <t>Klein, Kevork</t>
  </si>
  <si>
    <t>Kloß, Malte</t>
  </si>
  <si>
    <t>U 10</t>
  </si>
  <si>
    <t>Weichert, Noel</t>
  </si>
  <si>
    <t>Nahr, Kevin</t>
  </si>
  <si>
    <t>14.10.
Altdöbern</t>
  </si>
  <si>
    <t>04.11.
Kirchhain</t>
  </si>
  <si>
    <t>11.11.
Calau</t>
  </si>
  <si>
    <t>AK U14 weiblich</t>
  </si>
  <si>
    <t>AK U14 männlich</t>
  </si>
  <si>
    <t>AK U18 weiblich</t>
  </si>
  <si>
    <t>Starter für 
LVM 2018/2019</t>
  </si>
  <si>
    <t>Krebs, Konstanze</t>
  </si>
  <si>
    <t>08.12.
Vetschau</t>
  </si>
  <si>
    <t>vorläufig; Endwertung mit einem Streichergebnis</t>
  </si>
  <si>
    <t>Linsay</t>
  </si>
  <si>
    <t>Lisa</t>
  </si>
  <si>
    <t>Kevork</t>
  </si>
  <si>
    <t>Bahn 1</t>
  </si>
  <si>
    <t>Bahn 2</t>
  </si>
  <si>
    <t>Bahn 3</t>
  </si>
  <si>
    <t>Bahn 4</t>
  </si>
  <si>
    <t>Emily</t>
  </si>
  <si>
    <t>Sarah</t>
  </si>
  <si>
    <t>Luisa</t>
  </si>
  <si>
    <t>Maja</t>
  </si>
  <si>
    <t>Jean</t>
  </si>
  <si>
    <t>Konstanze</t>
  </si>
  <si>
    <t>Eloisa</t>
  </si>
  <si>
    <t>Malte</t>
  </si>
  <si>
    <t>Christoph</t>
  </si>
  <si>
    <t>Max</t>
  </si>
  <si>
    <t>Christopher</t>
  </si>
  <si>
    <t>Kevin</t>
  </si>
  <si>
    <t>Noel</t>
  </si>
  <si>
    <t>Steini</t>
  </si>
  <si>
    <t>Andy</t>
  </si>
  <si>
    <t>Bastian</t>
  </si>
  <si>
    <t>Koschi</t>
  </si>
  <si>
    <t>Lukas</t>
  </si>
  <si>
    <t>Lucas</t>
  </si>
  <si>
    <t>Richard</t>
  </si>
  <si>
    <t>Dominik</t>
  </si>
  <si>
    <t>15.12.
Freienhufen</t>
  </si>
  <si>
    <t>Endwertung mit einem Streichergebnis</t>
  </si>
  <si>
    <t>Weiß, Liliana</t>
  </si>
  <si>
    <t>Stecher, Maximilian</t>
  </si>
  <si>
    <t>Luboch, Luca</t>
  </si>
  <si>
    <t>Schreiber, Pascal</t>
  </si>
  <si>
    <t>Nitzsche, Paul</t>
  </si>
  <si>
    <t>Hoffmann, Jason</t>
  </si>
  <si>
    <t>AK U10 weiblich</t>
  </si>
  <si>
    <t>Loewa, Josephine</t>
  </si>
  <si>
    <t>Schneider, Pauline</t>
  </si>
  <si>
    <t>Schöps, Tabea Louisa</t>
  </si>
  <si>
    <t>Hoppe, Artur</t>
  </si>
  <si>
    <t>Kolbe, Marie</t>
  </si>
  <si>
    <t>24.09.  Vetschau</t>
  </si>
  <si>
    <t>08.10.    Calau</t>
  </si>
  <si>
    <t>12.11.
Altdöbern</t>
  </si>
  <si>
    <t>16.12.     Kirchhain</t>
  </si>
  <si>
    <t>Starter für LVM 2023/2024</t>
  </si>
  <si>
    <t>Kreismeisterin qualifiziert zur LEM am 14.04.2024 in Werder/Havel</t>
  </si>
  <si>
    <t>Kreismeister qualifiziert zur LEM am 14.04.2024 in Werder/Havel</t>
  </si>
  <si>
    <t>Kreismeister qualifiziert zur LEM am 13.04.2024 in Werder/Havel</t>
  </si>
  <si>
    <t>Kreismeisterin qualifiziert zur LEM am 13.04.2024 in Werder/Havel</t>
  </si>
  <si>
    <t>Kreisrangliste Jugend 2023/2024</t>
  </si>
  <si>
    <t>Kott, Oskar</t>
  </si>
  <si>
    <t>Jamros, Linus</t>
  </si>
  <si>
    <t>Elsigk, Alwin</t>
  </si>
  <si>
    <t>Thiele, Annabell</t>
  </si>
  <si>
    <t xml:space="preserve">Ziegert, Luisa </t>
  </si>
  <si>
    <t>Schlodder, Hanna</t>
  </si>
  <si>
    <t>Riesner, Meo</t>
  </si>
  <si>
    <t>Linke, Charlott</t>
  </si>
  <si>
    <t>Feller, Fèlice</t>
  </si>
  <si>
    <t>Noack, Manuel</t>
  </si>
  <si>
    <t>Doil, Emilio</t>
  </si>
  <si>
    <t>Röhnert, Miles</t>
  </si>
  <si>
    <t>Muelbredt,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</si>
</sst>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;;;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10"/>
      <name val="Ornamental"/>
    </font>
    <font>
      <sz val="18"/>
      <name val="Ornamental"/>
    </font>
    <font>
      <sz val="11"/>
      <color indexed="8"/>
      <name val="Calibri"/>
      <family val="2"/>
    </font>
    <font>
      <sz val="18"/>
      <color indexed="8"/>
      <name val="Ornamental"/>
    </font>
    <font>
      <b/>
      <sz val="18"/>
      <color indexed="10"/>
      <name val="Ornamental"/>
    </font>
    <font>
      <b/>
      <sz val="18"/>
      <color indexed="8"/>
      <name val="Ornamental"/>
    </font>
    <font>
      <sz val="18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indexed="17"/>
      <name val="Arial"/>
      <family val="2"/>
    </font>
    <font>
      <strike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65" fontId="8" fillId="0" borderId="0" xfId="3" applyNumberFormat="1" applyFont="1"/>
    <xf numFmtId="165" fontId="6" fillId="0" borderId="0" xfId="3" applyNumberFormat="1" applyFont="1"/>
    <xf numFmtId="0" fontId="1" fillId="0" borderId="0" xfId="3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165" fontId="9" fillId="0" borderId="0" xfId="2" applyNumberFormat="1" applyFont="1" applyAlignment="1">
      <alignment horizontal="center"/>
    </xf>
    <xf numFmtId="165" fontId="10" fillId="2" borderId="2" xfId="2" applyNumberFormat="1" applyFont="1" applyFill="1" applyBorder="1" applyAlignment="1">
      <alignment horizontal="center"/>
    </xf>
    <xf numFmtId="165" fontId="10" fillId="0" borderId="2" xfId="2" applyNumberFormat="1" applyFont="1" applyBorder="1" applyAlignment="1">
      <alignment horizontal="center"/>
    </xf>
    <xf numFmtId="1" fontId="10" fillId="0" borderId="3" xfId="2" applyNumberFormat="1" applyFont="1" applyBorder="1" applyAlignment="1">
      <alignment horizontal="center"/>
    </xf>
    <xf numFmtId="165" fontId="10" fillId="0" borderId="4" xfId="2" applyNumberFormat="1" applyFont="1" applyBorder="1" applyAlignment="1">
      <alignment horizontal="center"/>
    </xf>
    <xf numFmtId="0" fontId="10" fillId="0" borderId="6" xfId="5" applyFont="1" applyBorder="1"/>
    <xf numFmtId="0" fontId="10" fillId="0" borderId="7" xfId="5" applyFont="1" applyBorder="1"/>
    <xf numFmtId="165" fontId="10" fillId="2" borderId="8" xfId="2" applyNumberFormat="1" applyFont="1" applyFill="1" applyBorder="1" applyAlignment="1">
      <alignment horizontal="center"/>
    </xf>
    <xf numFmtId="1" fontId="10" fillId="2" borderId="9" xfId="2" applyNumberFormat="1" applyFont="1" applyFill="1" applyBorder="1" applyAlignment="1">
      <alignment horizontal="center"/>
    </xf>
    <xf numFmtId="165" fontId="10" fillId="0" borderId="8" xfId="2" applyNumberFormat="1" applyFont="1" applyBorder="1" applyAlignment="1">
      <alignment horizontal="center"/>
    </xf>
    <xf numFmtId="1" fontId="10" fillId="0" borderId="9" xfId="2" applyNumberFormat="1" applyFont="1" applyBorder="1" applyAlignment="1">
      <alignment horizontal="center"/>
    </xf>
    <xf numFmtId="165" fontId="10" fillId="0" borderId="10" xfId="2" applyNumberFormat="1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5" applyFont="1" applyBorder="1"/>
    <xf numFmtId="0" fontId="10" fillId="0" borderId="13" xfId="5" applyFont="1" applyBorder="1"/>
    <xf numFmtId="165" fontId="10" fillId="2" borderId="14" xfId="2" applyNumberFormat="1" applyFont="1" applyFill="1" applyBorder="1" applyAlignment="1">
      <alignment horizontal="center"/>
    </xf>
    <xf numFmtId="1" fontId="10" fillId="2" borderId="15" xfId="2" applyNumberFormat="1" applyFont="1" applyFill="1" applyBorder="1" applyAlignment="1">
      <alignment horizontal="center"/>
    </xf>
    <xf numFmtId="165" fontId="10" fillId="0" borderId="14" xfId="2" applyNumberFormat="1" applyFont="1" applyBorder="1" applyAlignment="1">
      <alignment horizontal="center"/>
    </xf>
    <xf numFmtId="1" fontId="10" fillId="0" borderId="15" xfId="2" applyNumberFormat="1" applyFont="1" applyBorder="1" applyAlignment="1">
      <alignment horizontal="center"/>
    </xf>
    <xf numFmtId="165" fontId="10" fillId="0" borderId="16" xfId="2" applyNumberFormat="1" applyFont="1" applyBorder="1" applyAlignment="1">
      <alignment horizontal="center"/>
    </xf>
    <xf numFmtId="0" fontId="9" fillId="0" borderId="0" xfId="2" applyFont="1"/>
    <xf numFmtId="14" fontId="9" fillId="0" borderId="0" xfId="2" applyNumberFormat="1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1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10" fillId="0" borderId="0" xfId="2" applyFont="1"/>
    <xf numFmtId="164" fontId="10" fillId="0" borderId="0" xfId="1" applyFont="1" applyFill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0" fillId="3" borderId="0" xfId="3" applyFont="1" applyFill="1" applyAlignment="1">
      <alignment horizontal="center" wrapText="1"/>
    </xf>
    <xf numFmtId="0" fontId="9" fillId="0" borderId="0" xfId="3" applyFont="1"/>
    <xf numFmtId="0" fontId="9" fillId="0" borderId="0" xfId="3" applyFont="1" applyAlignment="1">
      <alignment horizontal="center"/>
    </xf>
    <xf numFmtId="0" fontId="11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/>
    </xf>
    <xf numFmtId="165" fontId="9" fillId="0" borderId="0" xfId="3" applyNumberFormat="1" applyFont="1" applyAlignment="1">
      <alignment horizontal="center"/>
    </xf>
    <xf numFmtId="0" fontId="10" fillId="0" borderId="0" xfId="3" applyFont="1"/>
    <xf numFmtId="164" fontId="10" fillId="0" borderId="0" xfId="1" applyFont="1" applyFill="1" applyAlignment="1">
      <alignment horizontal="center"/>
    </xf>
    <xf numFmtId="1" fontId="14" fillId="0" borderId="9" xfId="2" applyNumberFormat="1" applyFont="1" applyBorder="1" applyAlignment="1">
      <alignment horizontal="center"/>
    </xf>
    <xf numFmtId="0" fontId="10" fillId="0" borderId="0" xfId="3" applyFont="1" applyAlignment="1">
      <alignment horizontal="center"/>
    </xf>
    <xf numFmtId="0" fontId="0" fillId="4" borderId="0" xfId="0" applyFill="1" applyAlignment="1">
      <alignment horizontal="center"/>
    </xf>
    <xf numFmtId="1" fontId="10" fillId="2" borderId="19" xfId="2" applyNumberFormat="1" applyFont="1" applyFill="1" applyBorder="1" applyAlignment="1">
      <alignment horizontal="center"/>
    </xf>
    <xf numFmtId="0" fontId="10" fillId="4" borderId="6" xfId="5" applyFont="1" applyFill="1" applyBorder="1"/>
    <xf numFmtId="0" fontId="17" fillId="0" borderId="1" xfId="3" applyFont="1" applyBorder="1" applyAlignment="1">
      <alignment horizontal="center"/>
    </xf>
    <xf numFmtId="0" fontId="17" fillId="0" borderId="5" xfId="3" applyFont="1" applyBorder="1" applyAlignment="1">
      <alignment horizontal="center"/>
    </xf>
    <xf numFmtId="165" fontId="14" fillId="0" borderId="8" xfId="2" applyNumberFormat="1" applyFont="1" applyBorder="1" applyAlignment="1">
      <alignment horizontal="center"/>
    </xf>
    <xf numFmtId="0" fontId="18" fillId="0" borderId="20" xfId="5" applyFont="1" applyBorder="1"/>
    <xf numFmtId="0" fontId="18" fillId="0" borderId="21" xfId="5" applyFont="1" applyBorder="1"/>
    <xf numFmtId="0" fontId="18" fillId="0" borderId="6" xfId="5" applyFont="1" applyBorder="1"/>
    <xf numFmtId="0" fontId="18" fillId="0" borderId="7" xfId="5" applyFont="1" applyBorder="1"/>
    <xf numFmtId="0" fontId="10" fillId="0" borderId="0" xfId="3" applyFont="1" applyAlignment="1">
      <alignment vertical="top"/>
    </xf>
    <xf numFmtId="164" fontId="10" fillId="0" borderId="0" xfId="1" applyFont="1" applyFill="1" applyBorder="1" applyAlignment="1"/>
    <xf numFmtId="164" fontId="10" fillId="0" borderId="0" xfId="1" applyFont="1" applyFill="1" applyBorder="1" applyAlignment="1">
      <alignment vertical="top"/>
    </xf>
    <xf numFmtId="0" fontId="18" fillId="0" borderId="6" xfId="2" applyFont="1" applyBorder="1"/>
    <xf numFmtId="0" fontId="18" fillId="0" borderId="7" xfId="2" applyFont="1" applyBorder="1"/>
    <xf numFmtId="20" fontId="0" fillId="0" borderId="0" xfId="0" applyNumberFormat="1"/>
    <xf numFmtId="1" fontId="10" fillId="0" borderId="4" xfId="2" applyNumberFormat="1" applyFont="1" applyBorder="1" applyAlignment="1">
      <alignment horizontal="center"/>
    </xf>
    <xf numFmtId="1" fontId="10" fillId="0" borderId="10" xfId="2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0" fillId="0" borderId="10" xfId="5" applyFont="1" applyBorder="1"/>
    <xf numFmtId="165" fontId="10" fillId="2" borderId="10" xfId="2" applyNumberFormat="1" applyFont="1" applyFill="1" applyBorder="1" applyAlignment="1">
      <alignment horizontal="center"/>
    </xf>
    <xf numFmtId="1" fontId="10" fillId="2" borderId="10" xfId="2" applyNumberFormat="1" applyFont="1" applyFill="1" applyBorder="1" applyAlignment="1">
      <alignment horizontal="center"/>
    </xf>
    <xf numFmtId="165" fontId="10" fillId="2" borderId="4" xfId="2" applyNumberFormat="1" applyFont="1" applyFill="1" applyBorder="1" applyAlignment="1">
      <alignment horizontal="center"/>
    </xf>
    <xf numFmtId="1" fontId="10" fillId="2" borderId="4" xfId="2" applyNumberFormat="1" applyFont="1" applyFill="1" applyBorder="1" applyAlignment="1">
      <alignment horizontal="center"/>
    </xf>
    <xf numFmtId="166" fontId="10" fillId="0" borderId="3" xfId="2" applyNumberFormat="1" applyFont="1" applyBorder="1" applyAlignment="1">
      <alignment horizontal="center"/>
    </xf>
    <xf numFmtId="166" fontId="10" fillId="0" borderId="9" xfId="2" applyNumberFormat="1" applyFont="1" applyBorder="1" applyAlignment="1">
      <alignment horizontal="center"/>
    </xf>
    <xf numFmtId="166" fontId="10" fillId="0" borderId="1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10" fillId="5" borderId="8" xfId="3" applyFont="1" applyFill="1" applyBorder="1" applyAlignment="1">
      <alignment horizontal="center"/>
    </xf>
    <xf numFmtId="0" fontId="10" fillId="5" borderId="14" xfId="3" applyFont="1" applyFill="1" applyBorder="1" applyAlignment="1">
      <alignment horizontal="center"/>
    </xf>
    <xf numFmtId="165" fontId="10" fillId="0" borderId="22" xfId="2" applyNumberFormat="1" applyFont="1" applyBorder="1" applyAlignment="1">
      <alignment horizontal="center"/>
    </xf>
    <xf numFmtId="165" fontId="10" fillId="0" borderId="23" xfId="2" applyNumberFormat="1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10" fillId="2" borderId="16" xfId="2" applyNumberFormat="1" applyFont="1" applyFill="1" applyBorder="1" applyAlignment="1">
      <alignment horizontal="center"/>
    </xf>
    <xf numFmtId="1" fontId="10" fillId="2" borderId="16" xfId="2" applyNumberFormat="1" applyFont="1" applyFill="1" applyBorder="1" applyAlignment="1">
      <alignment horizontal="center"/>
    </xf>
    <xf numFmtId="1" fontId="10" fillId="0" borderId="16" xfId="2" applyNumberFormat="1" applyFont="1" applyBorder="1" applyAlignment="1">
      <alignment horizontal="center"/>
    </xf>
    <xf numFmtId="166" fontId="10" fillId="0" borderId="22" xfId="2" applyNumberFormat="1" applyFont="1" applyBorder="1" applyAlignment="1">
      <alignment horizontal="center"/>
    </xf>
    <xf numFmtId="166" fontId="10" fillId="0" borderId="23" xfId="2" applyNumberFormat="1" applyFont="1" applyBorder="1" applyAlignment="1">
      <alignment horizontal="center"/>
    </xf>
    <xf numFmtId="0" fontId="10" fillId="5" borderId="2" xfId="3" applyFont="1" applyFill="1" applyBorder="1" applyAlignment="1">
      <alignment horizontal="center"/>
    </xf>
    <xf numFmtId="0" fontId="10" fillId="0" borderId="4" xfId="5" applyFont="1" applyBorder="1"/>
    <xf numFmtId="0" fontId="10" fillId="0" borderId="16" xfId="5" applyFont="1" applyBorder="1"/>
    <xf numFmtId="166" fontId="10" fillId="0" borderId="17" xfId="2" applyNumberFormat="1" applyFont="1" applyBorder="1" applyAlignment="1">
      <alignment horizontal="center"/>
    </xf>
    <xf numFmtId="166" fontId="10" fillId="0" borderId="18" xfId="2" applyNumberFormat="1" applyFont="1" applyBorder="1" applyAlignment="1">
      <alignment horizontal="center"/>
    </xf>
    <xf numFmtId="0" fontId="10" fillId="0" borderId="0" xfId="2" applyFont="1" applyAlignment="1">
      <alignment wrapText="1"/>
    </xf>
    <xf numFmtId="0" fontId="20" fillId="0" borderId="4" xfId="0" applyFont="1" applyBorder="1"/>
    <xf numFmtId="0" fontId="21" fillId="0" borderId="16" xfId="0" applyFont="1" applyBorder="1"/>
    <xf numFmtId="0" fontId="10" fillId="0" borderId="4" xfId="3" applyFont="1" applyBorder="1" applyAlignment="1">
      <alignment horizontal="left"/>
    </xf>
    <xf numFmtId="0" fontId="10" fillId="5" borderId="24" xfId="3" applyFont="1" applyFill="1" applyBorder="1" applyAlignment="1">
      <alignment horizontal="center"/>
    </xf>
    <xf numFmtId="0" fontId="10" fillId="5" borderId="25" xfId="3" applyFont="1" applyFill="1" applyBorder="1" applyAlignment="1">
      <alignment horizontal="center"/>
    </xf>
    <xf numFmtId="0" fontId="10" fillId="0" borderId="26" xfId="5" applyFont="1" applyBorder="1"/>
    <xf numFmtId="165" fontId="10" fillId="2" borderId="26" xfId="2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65" fontId="10" fillId="0" borderId="26" xfId="2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1" fontId="10" fillId="0" borderId="28" xfId="2" applyNumberFormat="1" applyFont="1" applyBorder="1" applyAlignment="1">
      <alignment horizontal="center"/>
    </xf>
    <xf numFmtId="0" fontId="10" fillId="0" borderId="2" xfId="5" applyFont="1" applyBorder="1"/>
    <xf numFmtId="0" fontId="10" fillId="0" borderId="8" xfId="5" applyFont="1" applyBorder="1"/>
    <xf numFmtId="0" fontId="10" fillId="0" borderId="29" xfId="5" applyFont="1" applyBorder="1"/>
    <xf numFmtId="0" fontId="10" fillId="0" borderId="14" xfId="5" applyFont="1" applyBorder="1"/>
    <xf numFmtId="0" fontId="20" fillId="0" borderId="0" xfId="0" applyFont="1"/>
    <xf numFmtId="0" fontId="22" fillId="0" borderId="10" xfId="0" applyFont="1" applyBorder="1"/>
    <xf numFmtId="0" fontId="13" fillId="0" borderId="0" xfId="3" applyFont="1" applyAlignment="1">
      <alignment horizontal="center" wrapText="1"/>
    </xf>
    <xf numFmtId="165" fontId="12" fillId="0" borderId="0" xfId="2" applyNumberFormat="1" applyFont="1" applyAlignment="1">
      <alignment horizontal="center"/>
    </xf>
    <xf numFmtId="14" fontId="13" fillId="0" borderId="0" xfId="3" applyNumberFormat="1" applyFont="1" applyAlignment="1">
      <alignment horizontal="center" wrapText="1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10" fillId="3" borderId="0" xfId="2" applyFont="1" applyFill="1" applyAlignment="1">
      <alignment horizontal="center" wrapText="1"/>
    </xf>
    <xf numFmtId="0" fontId="19" fillId="0" borderId="0" xfId="0" applyFont="1" applyAlignment="1">
      <alignment horizontal="center"/>
    </xf>
    <xf numFmtId="165" fontId="12" fillId="0" borderId="0" xfId="3" applyNumberFormat="1" applyFont="1" applyAlignment="1">
      <alignment horizontal="center"/>
    </xf>
  </cellXfs>
  <cellStyles count="6">
    <cellStyle name="Komma" xfId="1" builtinId="3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4" xr:uid="{00000000-0005-0000-0000-000004000000}"/>
    <cellStyle name="Standard_Rangliste-aktuell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="85" zoomScaleNormal="85" workbookViewId="0">
      <selection activeCell="R13" sqref="R13"/>
    </sheetView>
  </sheetViews>
  <sheetFormatPr baseColWidth="10" defaultColWidth="10.5234375" defaultRowHeight="14.4"/>
  <cols>
    <col min="1" max="1" width="4.578125" customWidth="1"/>
    <col min="2" max="2" width="22.578125" customWidth="1"/>
    <col min="3" max="3" width="25.578125" customWidth="1"/>
    <col min="4" max="13" width="7.578125" customWidth="1"/>
    <col min="14" max="15" width="6.47265625" hidden="1" customWidth="1"/>
    <col min="16" max="16" width="5.15625" customWidth="1"/>
  </cols>
  <sheetData>
    <row r="1" spans="1:15" ht="22.5">
      <c r="A1" s="118" t="s">
        <v>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22.2">
      <c r="A2" s="119" t="s">
        <v>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>
      <c r="A3" s="39"/>
      <c r="C3" s="39"/>
      <c r="D3" s="64"/>
      <c r="E3" s="40"/>
      <c r="F3" s="40"/>
      <c r="H3" s="39"/>
      <c r="I3" s="39"/>
      <c r="J3" s="39"/>
      <c r="K3" s="39"/>
      <c r="L3" s="39"/>
      <c r="M3" s="39"/>
      <c r="N3" s="39"/>
      <c r="O3" s="39"/>
    </row>
    <row r="4" spans="1:15">
      <c r="A4" s="33"/>
      <c r="B4" s="33" t="s">
        <v>24</v>
      </c>
      <c r="C4" s="34"/>
      <c r="D4" s="33" t="s">
        <v>78</v>
      </c>
      <c r="E4" s="33"/>
      <c r="F4" s="33"/>
      <c r="H4" s="33"/>
      <c r="I4" s="33"/>
      <c r="J4" s="33"/>
      <c r="K4" s="33"/>
      <c r="L4" s="33"/>
      <c r="M4" s="33"/>
      <c r="N4" s="33"/>
      <c r="O4" s="33"/>
    </row>
    <row r="5" spans="1:15" ht="32.25" customHeight="1">
      <c r="A5" s="10"/>
      <c r="B5" s="35"/>
      <c r="C5" s="35"/>
      <c r="D5" s="116" t="s">
        <v>0</v>
      </c>
      <c r="E5" s="116"/>
      <c r="F5" s="117" t="s">
        <v>73</v>
      </c>
      <c r="G5" s="115"/>
      <c r="H5" s="115" t="s">
        <v>74</v>
      </c>
      <c r="I5" s="115"/>
      <c r="J5" s="115" t="s">
        <v>75</v>
      </c>
      <c r="K5" s="115"/>
      <c r="L5" s="115" t="s">
        <v>76</v>
      </c>
      <c r="M5" s="115"/>
      <c r="N5" s="115"/>
      <c r="O5" s="115"/>
    </row>
    <row r="6" spans="1:15" ht="14.7" thickBot="1">
      <c r="A6" s="10" t="s">
        <v>1</v>
      </c>
      <c r="B6" s="11" t="s">
        <v>2</v>
      </c>
      <c r="C6" s="10" t="s">
        <v>3</v>
      </c>
      <c r="D6" s="12" t="s">
        <v>4</v>
      </c>
      <c r="E6" s="10" t="s">
        <v>5</v>
      </c>
      <c r="F6" s="12" t="s">
        <v>4</v>
      </c>
      <c r="G6" s="10" t="s">
        <v>5</v>
      </c>
      <c r="H6" s="12" t="s">
        <v>4</v>
      </c>
      <c r="I6" s="10" t="s">
        <v>5</v>
      </c>
      <c r="J6" s="10" t="s">
        <v>4</v>
      </c>
      <c r="K6" s="10" t="s">
        <v>5</v>
      </c>
      <c r="L6" s="10" t="s">
        <v>4</v>
      </c>
      <c r="M6" s="10" t="s">
        <v>5</v>
      </c>
      <c r="N6" s="10" t="s">
        <v>4</v>
      </c>
      <c r="O6" s="10" t="s">
        <v>5</v>
      </c>
    </row>
    <row r="7" spans="1:15">
      <c r="A7" s="92">
        <f t="shared" ref="A7:A13" si="0">_xlfn.RANK.EQ(D7,D$7:D$13,0)</f>
        <v>1</v>
      </c>
      <c r="B7" s="93" t="s">
        <v>69</v>
      </c>
      <c r="C7" s="93" t="s">
        <v>6</v>
      </c>
      <c r="D7" s="75">
        <f t="shared" ref="D7:D13" si="1">IF(F7=MINA(F7,H7,J7,L7,N7),SUM(H7+J7+L7+N7),IF(H7=MINA(F7,H7,J7,L7,N7),SUM(F7+J7+L7+N7),IF(J7=MINA(F7,H7,J7,L7,N7),SUM(F7+H7+L7+N7),IF(L7=MINA(F7,H7,J7,L7,N7),SUM(F7+H7+J7+N7),IF(N7=MINA(F7,H7,J7,L7,N7),SUM(F7+H7+J7+L7),)))))</f>
        <v>27</v>
      </c>
      <c r="E7" s="76">
        <f t="shared" ref="E7:E13" si="2">G7+I7+K7+M7</f>
        <v>1949</v>
      </c>
      <c r="F7" s="16">
        <v>8</v>
      </c>
      <c r="G7" s="69">
        <v>624</v>
      </c>
      <c r="H7" s="16">
        <v>9</v>
      </c>
      <c r="I7" s="69">
        <v>620</v>
      </c>
      <c r="J7" s="16">
        <v>10</v>
      </c>
      <c r="K7" s="69">
        <v>705</v>
      </c>
      <c r="L7" s="16">
        <v>0</v>
      </c>
      <c r="M7" s="15"/>
      <c r="N7" s="91"/>
      <c r="O7" s="79">
        <v>0</v>
      </c>
    </row>
    <row r="8" spans="1:15">
      <c r="A8" s="82">
        <f t="shared" si="0"/>
        <v>2</v>
      </c>
      <c r="B8" s="72" t="s">
        <v>70</v>
      </c>
      <c r="C8" s="72" t="s">
        <v>6</v>
      </c>
      <c r="D8" s="73">
        <f t="shared" si="1"/>
        <v>26</v>
      </c>
      <c r="E8" s="74">
        <f t="shared" si="2"/>
        <v>1870</v>
      </c>
      <c r="F8" s="23">
        <v>9</v>
      </c>
      <c r="G8" s="70">
        <v>635</v>
      </c>
      <c r="H8" s="23">
        <v>8</v>
      </c>
      <c r="I8" s="70">
        <v>592</v>
      </c>
      <c r="J8" s="23">
        <v>9</v>
      </c>
      <c r="K8" s="70">
        <v>643</v>
      </c>
      <c r="L8" s="23">
        <v>0</v>
      </c>
      <c r="M8" s="22"/>
      <c r="N8" s="91"/>
      <c r="O8" s="79">
        <v>0</v>
      </c>
    </row>
    <row r="9" spans="1:15" ht="15.3">
      <c r="A9" s="82">
        <f t="shared" si="0"/>
        <v>3</v>
      </c>
      <c r="B9" s="114" t="s">
        <v>90</v>
      </c>
      <c r="C9" s="72" t="s">
        <v>6</v>
      </c>
      <c r="D9" s="73">
        <f t="shared" si="1"/>
        <v>25</v>
      </c>
      <c r="E9" s="74">
        <f t="shared" si="2"/>
        <v>1881</v>
      </c>
      <c r="F9" s="23">
        <v>10</v>
      </c>
      <c r="G9" s="70">
        <v>661</v>
      </c>
      <c r="H9" s="23">
        <v>7</v>
      </c>
      <c r="I9" s="70">
        <v>587</v>
      </c>
      <c r="J9" s="23">
        <v>8</v>
      </c>
      <c r="K9" s="70">
        <v>633</v>
      </c>
      <c r="L9" s="23">
        <v>0</v>
      </c>
      <c r="M9" s="22"/>
      <c r="N9" s="91"/>
      <c r="O9" s="79"/>
    </row>
    <row r="10" spans="1:15">
      <c r="A10" s="82">
        <f t="shared" si="0"/>
        <v>4</v>
      </c>
      <c r="B10" s="72" t="s">
        <v>68</v>
      </c>
      <c r="C10" s="72" t="s">
        <v>6</v>
      </c>
      <c r="D10" s="73">
        <f t="shared" si="1"/>
        <v>24</v>
      </c>
      <c r="E10" s="74">
        <f t="shared" si="2"/>
        <v>1735</v>
      </c>
      <c r="F10" s="23">
        <v>7</v>
      </c>
      <c r="G10" s="70">
        <v>544</v>
      </c>
      <c r="H10" s="23">
        <v>10</v>
      </c>
      <c r="I10" s="70">
        <v>625</v>
      </c>
      <c r="J10" s="23">
        <v>7</v>
      </c>
      <c r="K10" s="70">
        <v>566</v>
      </c>
      <c r="L10" s="23">
        <v>0</v>
      </c>
      <c r="M10" s="22"/>
      <c r="N10" s="91"/>
      <c r="O10" s="79"/>
    </row>
    <row r="11" spans="1:15">
      <c r="A11" s="82">
        <f t="shared" si="0"/>
        <v>5</v>
      </c>
      <c r="B11" s="72" t="s">
        <v>91</v>
      </c>
      <c r="C11" s="72" t="s">
        <v>6</v>
      </c>
      <c r="D11" s="73">
        <f t="shared" si="1"/>
        <v>18</v>
      </c>
      <c r="E11" s="74">
        <f t="shared" si="2"/>
        <v>1594</v>
      </c>
      <c r="F11" s="23">
        <v>6</v>
      </c>
      <c r="G11" s="70">
        <v>510</v>
      </c>
      <c r="H11" s="23">
        <v>6</v>
      </c>
      <c r="I11" s="70">
        <v>531</v>
      </c>
      <c r="J11" s="23">
        <v>6</v>
      </c>
      <c r="K11" s="70">
        <v>553</v>
      </c>
      <c r="L11" s="23">
        <v>0</v>
      </c>
      <c r="M11" s="22"/>
      <c r="N11" s="91"/>
      <c r="O11" s="79"/>
    </row>
    <row r="12" spans="1:15">
      <c r="A12" s="82">
        <f t="shared" si="0"/>
        <v>6</v>
      </c>
      <c r="B12" s="72" t="s">
        <v>88</v>
      </c>
      <c r="C12" s="72" t="s">
        <v>9</v>
      </c>
      <c r="D12" s="73">
        <f t="shared" si="1"/>
        <v>10</v>
      </c>
      <c r="E12" s="74">
        <f t="shared" si="2"/>
        <v>832</v>
      </c>
      <c r="F12" s="23">
        <v>5</v>
      </c>
      <c r="G12" s="70">
        <v>402</v>
      </c>
      <c r="H12" s="23">
        <v>5</v>
      </c>
      <c r="I12" s="70">
        <v>430</v>
      </c>
      <c r="J12" s="23">
        <v>0</v>
      </c>
      <c r="K12" s="70">
        <v>0</v>
      </c>
      <c r="L12" s="23">
        <v>0</v>
      </c>
      <c r="M12" s="22"/>
      <c r="N12" s="91"/>
      <c r="O12" s="79"/>
    </row>
    <row r="13" spans="1:15" ht="14.7" thickBot="1">
      <c r="A13" s="83">
        <f t="shared" si="0"/>
        <v>7</v>
      </c>
      <c r="B13" s="94" t="s">
        <v>72</v>
      </c>
      <c r="C13" s="94" t="s">
        <v>8</v>
      </c>
      <c r="D13" s="87">
        <f t="shared" si="1"/>
        <v>0</v>
      </c>
      <c r="E13" s="88">
        <f t="shared" si="2"/>
        <v>0</v>
      </c>
      <c r="F13" s="32">
        <v>0</v>
      </c>
      <c r="G13" s="89">
        <v>0</v>
      </c>
      <c r="H13" s="32">
        <v>0</v>
      </c>
      <c r="I13" s="89">
        <v>0</v>
      </c>
      <c r="J13" s="32">
        <v>0</v>
      </c>
      <c r="K13" s="89">
        <v>0</v>
      </c>
      <c r="L13" s="32">
        <v>0</v>
      </c>
      <c r="M13" s="31"/>
      <c r="N13" s="91"/>
      <c r="O13" s="79"/>
    </row>
    <row r="14" spans="1:15" ht="14.5" customHeight="1">
      <c r="A14" s="36"/>
      <c r="B14" s="120" t="s">
        <v>77</v>
      </c>
      <c r="D14" s="63" t="s">
        <v>60</v>
      </c>
      <c r="E14" s="37"/>
      <c r="F14" s="38"/>
      <c r="G14" s="37"/>
      <c r="H14" s="38"/>
      <c r="I14" s="37"/>
      <c r="J14" s="38"/>
      <c r="K14" s="37"/>
      <c r="L14" s="38"/>
      <c r="M14" s="37"/>
      <c r="N14" s="38"/>
      <c r="O14" s="37"/>
    </row>
    <row r="15" spans="1:15">
      <c r="A15" s="36"/>
      <c r="B15" s="120"/>
      <c r="D15" s="63"/>
      <c r="E15" s="37"/>
      <c r="F15" s="38"/>
      <c r="G15" s="37"/>
      <c r="H15" s="38"/>
      <c r="I15" s="37"/>
      <c r="J15" s="38"/>
      <c r="K15" s="37"/>
      <c r="L15" s="38"/>
      <c r="M15" s="37"/>
      <c r="N15" s="38"/>
      <c r="O15" s="37"/>
    </row>
    <row r="16" spans="1:15">
      <c r="A16" s="39"/>
      <c r="C16" s="39"/>
      <c r="D16" s="40"/>
      <c r="E16" s="40"/>
      <c r="F16" s="40"/>
      <c r="H16" s="39"/>
      <c r="I16" s="39"/>
      <c r="J16" s="39"/>
      <c r="K16" s="39"/>
      <c r="L16" s="39"/>
      <c r="M16" s="39"/>
      <c r="N16" s="39"/>
      <c r="O16" s="39"/>
    </row>
    <row r="17" spans="1:18">
      <c r="B17" s="11" t="s">
        <v>25</v>
      </c>
      <c r="C17" s="34"/>
      <c r="D17" s="33" t="s">
        <v>79</v>
      </c>
      <c r="E17" s="33"/>
      <c r="F17" s="33"/>
      <c r="H17" s="33"/>
      <c r="I17" s="33"/>
      <c r="J17" s="33"/>
      <c r="K17" s="33"/>
      <c r="L17" s="33"/>
      <c r="M17" s="33"/>
      <c r="N17" s="33"/>
      <c r="O17" s="33"/>
    </row>
    <row r="18" spans="1:18" ht="32.25" customHeight="1">
      <c r="A18" s="10"/>
      <c r="B18" s="10"/>
      <c r="C18" s="10"/>
      <c r="D18" s="116" t="s">
        <v>0</v>
      </c>
      <c r="E18" s="116"/>
      <c r="F18" s="117" t="s">
        <v>73</v>
      </c>
      <c r="G18" s="115"/>
      <c r="H18" s="115" t="s">
        <v>74</v>
      </c>
      <c r="I18" s="115"/>
      <c r="J18" s="115" t="s">
        <v>75</v>
      </c>
      <c r="K18" s="115"/>
      <c r="L18" s="115" t="s">
        <v>76</v>
      </c>
      <c r="M18" s="115"/>
      <c r="N18" s="115"/>
      <c r="O18" s="115"/>
    </row>
    <row r="19" spans="1:18" ht="14.7" thickBot="1">
      <c r="A19" s="10" t="s">
        <v>1</v>
      </c>
      <c r="B19" s="11" t="s">
        <v>2</v>
      </c>
      <c r="C19" s="10" t="s">
        <v>3</v>
      </c>
      <c r="D19" s="12" t="s">
        <v>4</v>
      </c>
      <c r="E19" s="10" t="s">
        <v>5</v>
      </c>
      <c r="F19" s="12" t="s">
        <v>4</v>
      </c>
      <c r="G19" s="10" t="s">
        <v>5</v>
      </c>
      <c r="H19" s="12" t="s">
        <v>4</v>
      </c>
      <c r="I19" s="10" t="s">
        <v>5</v>
      </c>
      <c r="J19" s="10" t="s">
        <v>4</v>
      </c>
      <c r="K19" s="10" t="s">
        <v>5</v>
      </c>
      <c r="L19" s="10" t="s">
        <v>4</v>
      </c>
      <c r="M19" s="10" t="s">
        <v>5</v>
      </c>
      <c r="N19" s="10" t="s">
        <v>4</v>
      </c>
      <c r="O19" s="10" t="s">
        <v>5</v>
      </c>
      <c r="Q19" s="71"/>
    </row>
    <row r="20" spans="1:18">
      <c r="A20" s="92">
        <f t="shared" ref="A20:A27" si="3">_xlfn.RANK.EQ(D20,D$20:D$27,0)</f>
        <v>1</v>
      </c>
      <c r="B20" s="93" t="s">
        <v>92</v>
      </c>
      <c r="C20" s="93" t="s">
        <v>6</v>
      </c>
      <c r="D20" s="73">
        <f t="shared" ref="D20:D27" si="4">IF(F20=MINA(F20,H20,J20,L20,N20),SUM(H20+J20+L20+N20),IF(H20=MINA(F20,H20,J20,L20,N20),SUM(F20+J20+L20+N20),IF(J20=MINA(F20,H20,J20,L20,N20),SUM(F20+H20+L20+N20),IF(L20=MINA(F20,H20,J20,L20,N20),SUM(F20+H20+J20+N20),IF(N20=MINA(F20,H20,J20,L20,N20),SUM(F20+H20+J20+L20),)))))</f>
        <v>30</v>
      </c>
      <c r="E20" s="76">
        <f t="shared" ref="E20:E27" si="5">G20+I20+K20+M20</f>
        <v>1973</v>
      </c>
      <c r="F20" s="16">
        <v>10</v>
      </c>
      <c r="G20" s="69">
        <v>643</v>
      </c>
      <c r="H20" s="16">
        <v>10</v>
      </c>
      <c r="I20" s="69">
        <v>653</v>
      </c>
      <c r="J20" s="16">
        <v>10</v>
      </c>
      <c r="K20" s="69">
        <v>677</v>
      </c>
      <c r="L20" s="16">
        <v>0</v>
      </c>
      <c r="M20" s="15"/>
      <c r="N20" s="91"/>
      <c r="O20" s="79"/>
      <c r="P20" s="8"/>
      <c r="Q20" s="41"/>
      <c r="R20" s="42"/>
    </row>
    <row r="21" spans="1:18">
      <c r="A21" s="82">
        <f t="shared" si="3"/>
        <v>2</v>
      </c>
      <c r="B21" s="72" t="s">
        <v>66</v>
      </c>
      <c r="C21" s="72" t="s">
        <v>6</v>
      </c>
      <c r="D21" s="73">
        <f t="shared" si="4"/>
        <v>26</v>
      </c>
      <c r="E21" s="74">
        <f t="shared" si="5"/>
        <v>1848</v>
      </c>
      <c r="F21" s="23">
        <v>9</v>
      </c>
      <c r="G21" s="70">
        <v>602</v>
      </c>
      <c r="H21" s="23">
        <v>8</v>
      </c>
      <c r="I21" s="70">
        <v>609</v>
      </c>
      <c r="J21" s="23">
        <v>9</v>
      </c>
      <c r="K21" s="70">
        <v>637</v>
      </c>
      <c r="L21" s="23">
        <v>0</v>
      </c>
      <c r="M21" s="22"/>
      <c r="N21" s="91"/>
      <c r="O21" s="79"/>
      <c r="P21" s="8"/>
      <c r="Q21" s="41"/>
      <c r="R21" s="42"/>
    </row>
    <row r="22" spans="1:18">
      <c r="A22" s="82">
        <f t="shared" si="3"/>
        <v>3</v>
      </c>
      <c r="B22" s="72" t="s">
        <v>85</v>
      </c>
      <c r="C22" s="72" t="s">
        <v>10</v>
      </c>
      <c r="D22" s="73">
        <f t="shared" si="4"/>
        <v>23</v>
      </c>
      <c r="E22" s="74">
        <f t="shared" si="5"/>
        <v>1789</v>
      </c>
      <c r="F22" s="23">
        <v>7</v>
      </c>
      <c r="G22" s="70">
        <v>557</v>
      </c>
      <c r="H22" s="23">
        <v>9</v>
      </c>
      <c r="I22" s="70">
        <v>644</v>
      </c>
      <c r="J22" s="23">
        <v>7</v>
      </c>
      <c r="K22" s="70">
        <v>588</v>
      </c>
      <c r="L22" s="23">
        <v>0</v>
      </c>
      <c r="M22" s="22"/>
      <c r="N22" s="91"/>
      <c r="O22" s="79">
        <v>0</v>
      </c>
      <c r="Q22" s="41"/>
      <c r="R22" s="42"/>
    </row>
    <row r="23" spans="1:18">
      <c r="A23" s="82">
        <f t="shared" si="3"/>
        <v>3</v>
      </c>
      <c r="B23" s="72" t="s">
        <v>83</v>
      </c>
      <c r="C23" s="72" t="s">
        <v>9</v>
      </c>
      <c r="D23" s="73">
        <f t="shared" si="4"/>
        <v>23</v>
      </c>
      <c r="E23" s="74">
        <f t="shared" si="5"/>
        <v>1743</v>
      </c>
      <c r="F23" s="23">
        <v>8</v>
      </c>
      <c r="G23" s="70">
        <v>572</v>
      </c>
      <c r="H23" s="23">
        <v>7</v>
      </c>
      <c r="I23" s="70">
        <v>573</v>
      </c>
      <c r="J23" s="23">
        <v>8</v>
      </c>
      <c r="K23" s="70">
        <v>598</v>
      </c>
      <c r="L23" s="23">
        <v>0</v>
      </c>
      <c r="M23" s="22"/>
      <c r="N23" s="91"/>
      <c r="O23" s="79"/>
      <c r="Q23" s="41"/>
      <c r="R23" s="42"/>
    </row>
    <row r="24" spans="1:18">
      <c r="A24" s="82">
        <f t="shared" si="3"/>
        <v>5</v>
      </c>
      <c r="B24" s="72" t="s">
        <v>93</v>
      </c>
      <c r="C24" s="72" t="s">
        <v>6</v>
      </c>
      <c r="D24" s="73">
        <f t="shared" si="4"/>
        <v>17</v>
      </c>
      <c r="E24" s="74">
        <f t="shared" si="5"/>
        <v>1617</v>
      </c>
      <c r="F24" s="23">
        <v>6</v>
      </c>
      <c r="G24" s="70">
        <v>543</v>
      </c>
      <c r="H24" s="23">
        <v>6</v>
      </c>
      <c r="I24" s="70">
        <v>557</v>
      </c>
      <c r="J24" s="23">
        <v>5</v>
      </c>
      <c r="K24" s="70">
        <v>517</v>
      </c>
      <c r="L24" s="23">
        <v>0</v>
      </c>
      <c r="M24" s="22"/>
      <c r="N24" s="91"/>
      <c r="O24" s="79">
        <v>0</v>
      </c>
    </row>
    <row r="25" spans="1:18">
      <c r="A25" s="82">
        <f t="shared" si="3"/>
        <v>6</v>
      </c>
      <c r="B25" s="72" t="s">
        <v>95</v>
      </c>
      <c r="C25" s="72" t="s">
        <v>10</v>
      </c>
      <c r="D25" s="73">
        <f t="shared" si="4"/>
        <v>14</v>
      </c>
      <c r="E25" s="74">
        <f t="shared" si="5"/>
        <v>1581</v>
      </c>
      <c r="F25" s="23">
        <v>4</v>
      </c>
      <c r="G25" s="70">
        <v>514</v>
      </c>
      <c r="H25" s="23">
        <v>4</v>
      </c>
      <c r="I25" s="70">
        <v>496</v>
      </c>
      <c r="J25" s="23">
        <v>6</v>
      </c>
      <c r="K25" s="70">
        <v>571</v>
      </c>
      <c r="L25" s="23">
        <v>0</v>
      </c>
      <c r="M25" s="22"/>
      <c r="N25" s="91"/>
      <c r="O25" s="79"/>
    </row>
    <row r="26" spans="1:18">
      <c r="A26" s="82">
        <f>_xlfn.RANK.EQ(D26,D$20:D$27,0)</f>
        <v>7</v>
      </c>
      <c r="B26" s="72" t="s">
        <v>84</v>
      </c>
      <c r="C26" s="72" t="s">
        <v>9</v>
      </c>
      <c r="D26" s="73">
        <f>IF(F26=MINA(F26,H26,J26,L26,N26),SUM(H26+J26+L26+N26),IF(H26=MINA(F26,H26,J26,L26,N26),SUM(F26+J26+L26+N26),IF(J26=MINA(F26,H26,J26,L26,N26),SUM(F26+H26+L26+N26),IF(L26=MINA(F26,H26,J26,L26,N26),SUM(F26+H26+J26+N26),IF(N26=MINA(F26,H26,J26,L26,N26),SUM(F26+H26+J26+L26),)))))</f>
        <v>10</v>
      </c>
      <c r="E26" s="74">
        <f>G26+I26+K26+M26</f>
        <v>1279</v>
      </c>
      <c r="F26" s="23">
        <v>3</v>
      </c>
      <c r="G26" s="70">
        <v>393</v>
      </c>
      <c r="H26" s="23">
        <v>3</v>
      </c>
      <c r="I26" s="70">
        <v>460</v>
      </c>
      <c r="J26" s="23">
        <v>4</v>
      </c>
      <c r="K26" s="70">
        <v>426</v>
      </c>
      <c r="L26" s="23">
        <v>0</v>
      </c>
      <c r="M26" s="22"/>
      <c r="N26" s="91"/>
      <c r="O26" s="79"/>
    </row>
    <row r="27" spans="1:18" ht="14.7" thickBot="1">
      <c r="A27" s="83">
        <f>_xlfn.RANK.EQ(D27,D$20:D$27,0)</f>
        <v>7</v>
      </c>
      <c r="B27" s="94" t="s">
        <v>65</v>
      </c>
      <c r="C27" s="94" t="s">
        <v>6</v>
      </c>
      <c r="D27" s="87">
        <f>IF(F27=MINA(F27,H27,J27,L27,N27),SUM(H27+J27+L27+N27),IF(H27=MINA(F27,H27,J27,L27,N27),SUM(F27+J27+L27+N27),IF(J27=MINA(F27,H27,J27,L27,N27),SUM(F27+H27+L27+N27),IF(L27=MINA(F27,H27,J27,L27,N27),SUM(F27+H27+J27+N27),IF(N27=MINA(F27,H27,J27,L27,N27),SUM(F27+H27+J27+L27),)))))</f>
        <v>10</v>
      </c>
      <c r="E27" s="88">
        <f>G27+I27+K27+M27</f>
        <v>1037</v>
      </c>
      <c r="F27" s="32">
        <v>5</v>
      </c>
      <c r="G27" s="89">
        <v>529</v>
      </c>
      <c r="H27" s="32">
        <v>5</v>
      </c>
      <c r="I27" s="89">
        <v>508</v>
      </c>
      <c r="J27" s="32">
        <v>0</v>
      </c>
      <c r="K27" s="89">
        <v>0</v>
      </c>
      <c r="L27" s="32">
        <v>0</v>
      </c>
      <c r="M27" s="31"/>
      <c r="N27" s="91"/>
      <c r="O27" s="79">
        <v>0</v>
      </c>
    </row>
    <row r="28" spans="1:18" ht="14.5" customHeight="1">
      <c r="B28" s="120" t="s">
        <v>77</v>
      </c>
      <c r="D28" s="65" t="s">
        <v>60</v>
      </c>
      <c r="E28" s="64"/>
      <c r="F28" s="64"/>
    </row>
    <row r="29" spans="1:18">
      <c r="B29" s="120"/>
    </row>
    <row r="30" spans="1:18" ht="14.5" customHeight="1">
      <c r="B30" s="7"/>
    </row>
    <row r="31" spans="1:18" ht="34.5" hidden="1" customHeight="1">
      <c r="A31" s="10"/>
      <c r="B31" s="10"/>
      <c r="C31" s="10"/>
      <c r="D31" s="116" t="s">
        <v>0</v>
      </c>
      <c r="E31" s="116"/>
      <c r="F31" s="117" t="s">
        <v>21</v>
      </c>
      <c r="G31" s="115"/>
      <c r="H31" s="115" t="s">
        <v>22</v>
      </c>
      <c r="I31" s="115"/>
      <c r="J31" s="115" t="s">
        <v>23</v>
      </c>
      <c r="K31" s="115"/>
      <c r="L31" s="115" t="s">
        <v>29</v>
      </c>
      <c r="M31" s="115"/>
      <c r="N31" s="115" t="s">
        <v>59</v>
      </c>
      <c r="O31" s="115"/>
    </row>
    <row r="32" spans="1:18" ht="14.7" hidden="1" thickBot="1">
      <c r="A32" s="10" t="s">
        <v>1</v>
      </c>
      <c r="B32" s="11" t="s">
        <v>2</v>
      </c>
      <c r="C32" s="10" t="s">
        <v>3</v>
      </c>
      <c r="D32" s="12" t="s">
        <v>4</v>
      </c>
      <c r="E32" s="10" t="s">
        <v>5</v>
      </c>
      <c r="F32" s="12" t="s">
        <v>4</v>
      </c>
      <c r="G32" s="10" t="s">
        <v>5</v>
      </c>
      <c r="H32" s="12" t="s">
        <v>4</v>
      </c>
      <c r="I32" s="10" t="s">
        <v>5</v>
      </c>
      <c r="J32" s="10" t="s">
        <v>4</v>
      </c>
      <c r="K32" s="10" t="s">
        <v>5</v>
      </c>
      <c r="L32" s="10" t="s">
        <v>4</v>
      </c>
      <c r="M32" s="10" t="s">
        <v>5</v>
      </c>
      <c r="N32" s="10" t="s">
        <v>4</v>
      </c>
      <c r="O32" s="10" t="s">
        <v>5</v>
      </c>
    </row>
    <row r="33" spans="1:18" hidden="1">
      <c r="A33" s="56">
        <v>1</v>
      </c>
      <c r="B33" s="59" t="s">
        <v>12</v>
      </c>
      <c r="C33" s="60" t="s">
        <v>8</v>
      </c>
      <c r="D33" s="13">
        <f t="shared" ref="D33:D40" si="6">IF(F33=MINA(F33,H33,J33,L33,N33),SUM(H33+J33+L33+N33),IF(H33=MINA(F33,H33,J33,L33,N33),SUM(F33+J33+L33+N33),IF(J33=MINA(F33,H33,J33,L33,N33),SUM(F33+H33+L33+N33),IF(L33=MINA(F33,H33,J33,L33,N33),SUM(F33+H33+J33+N33),IF(N33=MINA(F33,H33,J33,L33,N33),SUM(F33+H33+J33+L33),)))))</f>
        <v>32</v>
      </c>
      <c r="E33" s="54">
        <f>G33+K33+M33+O33</f>
        <v>2734</v>
      </c>
      <c r="F33" s="14">
        <v>8</v>
      </c>
      <c r="G33" s="15">
        <v>704</v>
      </c>
      <c r="H33" s="14">
        <v>8</v>
      </c>
      <c r="I33" s="15">
        <v>651</v>
      </c>
      <c r="J33" s="14">
        <v>8</v>
      </c>
      <c r="K33" s="15">
        <v>673</v>
      </c>
      <c r="L33" s="14">
        <v>8</v>
      </c>
      <c r="M33" s="15">
        <v>673</v>
      </c>
      <c r="N33" s="16">
        <v>8</v>
      </c>
      <c r="O33" s="15">
        <v>684</v>
      </c>
      <c r="P33" s="8"/>
      <c r="Q33" s="41"/>
      <c r="R33" s="42"/>
    </row>
    <row r="34" spans="1:18" hidden="1">
      <c r="A34" s="57">
        <v>2</v>
      </c>
      <c r="B34" s="66" t="s">
        <v>13</v>
      </c>
      <c r="C34" s="67" t="s">
        <v>8</v>
      </c>
      <c r="D34" s="19">
        <f t="shared" si="6"/>
        <v>28</v>
      </c>
      <c r="E34" s="20">
        <f>G34+K34+M34+O34</f>
        <v>2645</v>
      </c>
      <c r="F34" s="21">
        <v>7</v>
      </c>
      <c r="G34" s="22">
        <v>656</v>
      </c>
      <c r="H34" s="21">
        <v>7</v>
      </c>
      <c r="I34" s="22">
        <v>624</v>
      </c>
      <c r="J34" s="21">
        <v>7</v>
      </c>
      <c r="K34" s="22">
        <v>671</v>
      </c>
      <c r="L34" s="21">
        <v>7</v>
      </c>
      <c r="M34" s="22">
        <v>657</v>
      </c>
      <c r="N34" s="23">
        <v>7</v>
      </c>
      <c r="O34" s="22">
        <v>661</v>
      </c>
      <c r="Q34" s="41"/>
      <c r="R34" s="42"/>
    </row>
    <row r="35" spans="1:18" hidden="1">
      <c r="A35" s="57">
        <v>3</v>
      </c>
      <c r="B35" s="61" t="s">
        <v>19</v>
      </c>
      <c r="C35" s="62" t="s">
        <v>6</v>
      </c>
      <c r="D35" s="19">
        <f t="shared" si="6"/>
        <v>23</v>
      </c>
      <c r="E35" s="20">
        <f>G35+K35+M35+O35+I35</f>
        <v>2510</v>
      </c>
      <c r="F35" s="21">
        <v>5</v>
      </c>
      <c r="G35" s="22">
        <v>601</v>
      </c>
      <c r="H35" s="58">
        <v>0</v>
      </c>
      <c r="I35" s="51">
        <v>0</v>
      </c>
      <c r="J35" s="21">
        <v>6</v>
      </c>
      <c r="K35" s="22">
        <v>631</v>
      </c>
      <c r="L35" s="21">
        <v>6</v>
      </c>
      <c r="M35" s="22">
        <v>637</v>
      </c>
      <c r="N35" s="23">
        <v>6</v>
      </c>
      <c r="O35" s="22">
        <v>641</v>
      </c>
    </row>
    <row r="36" spans="1:18" hidden="1">
      <c r="A36" s="24">
        <v>4</v>
      </c>
      <c r="B36" s="17" t="s">
        <v>15</v>
      </c>
      <c r="C36" s="18" t="s">
        <v>11</v>
      </c>
      <c r="D36" s="19">
        <f t="shared" si="6"/>
        <v>21</v>
      </c>
      <c r="E36" s="20">
        <f>G36+K36+M36+O36</f>
        <v>2411</v>
      </c>
      <c r="F36" s="21">
        <v>6</v>
      </c>
      <c r="G36" s="22">
        <v>606</v>
      </c>
      <c r="H36" s="21">
        <v>5</v>
      </c>
      <c r="I36" s="22">
        <v>478</v>
      </c>
      <c r="J36" s="21">
        <v>5</v>
      </c>
      <c r="K36" s="22">
        <v>625</v>
      </c>
      <c r="L36" s="21">
        <v>5</v>
      </c>
      <c r="M36" s="22">
        <v>564</v>
      </c>
      <c r="N36" s="23">
        <v>5</v>
      </c>
      <c r="O36" s="22">
        <v>616</v>
      </c>
    </row>
    <row r="37" spans="1:18" hidden="1">
      <c r="A37" s="24">
        <v>5</v>
      </c>
      <c r="B37" s="17" t="s">
        <v>20</v>
      </c>
      <c r="C37" s="18" t="s">
        <v>6</v>
      </c>
      <c r="D37" s="19">
        <f t="shared" si="6"/>
        <v>14</v>
      </c>
      <c r="E37" s="20">
        <f>G37+K37+O37+I37</f>
        <v>2220</v>
      </c>
      <c r="F37" s="21">
        <v>4</v>
      </c>
      <c r="G37" s="22">
        <v>579</v>
      </c>
      <c r="H37" s="21">
        <v>4</v>
      </c>
      <c r="I37" s="22">
        <v>459</v>
      </c>
      <c r="J37" s="21">
        <v>3</v>
      </c>
      <c r="K37" s="22">
        <v>600</v>
      </c>
      <c r="L37" s="21">
        <v>3</v>
      </c>
      <c r="M37" s="22">
        <v>547</v>
      </c>
      <c r="N37" s="23">
        <v>3</v>
      </c>
      <c r="O37" s="22">
        <v>582</v>
      </c>
      <c r="Q37" s="9"/>
    </row>
    <row r="38" spans="1:18" hidden="1">
      <c r="A38" s="24">
        <v>6</v>
      </c>
      <c r="B38" s="17" t="s">
        <v>16</v>
      </c>
      <c r="C38" s="18" t="s">
        <v>11</v>
      </c>
      <c r="D38" s="19">
        <f t="shared" si="6"/>
        <v>14</v>
      </c>
      <c r="E38" s="20">
        <f>K38+M38+O38+I38</f>
        <v>2201</v>
      </c>
      <c r="F38" s="21">
        <v>1</v>
      </c>
      <c r="G38" s="22">
        <v>353</v>
      </c>
      <c r="H38" s="21">
        <v>6</v>
      </c>
      <c r="I38" s="22">
        <v>508</v>
      </c>
      <c r="J38" s="21">
        <v>2</v>
      </c>
      <c r="K38" s="22">
        <v>575</v>
      </c>
      <c r="L38" s="21">
        <v>2</v>
      </c>
      <c r="M38" s="22">
        <v>526</v>
      </c>
      <c r="N38" s="23">
        <v>4</v>
      </c>
      <c r="O38" s="22">
        <v>592</v>
      </c>
      <c r="Q38" s="9"/>
    </row>
    <row r="39" spans="1:18" hidden="1">
      <c r="A39" s="24">
        <v>7</v>
      </c>
      <c r="B39" s="55" t="s">
        <v>17</v>
      </c>
      <c r="C39" s="18" t="s">
        <v>11</v>
      </c>
      <c r="D39" s="19">
        <f t="shared" si="6"/>
        <v>13</v>
      </c>
      <c r="E39" s="20">
        <f>G39+K39+M39+I39</f>
        <v>2029</v>
      </c>
      <c r="F39" s="21">
        <v>2</v>
      </c>
      <c r="G39" s="22">
        <v>435</v>
      </c>
      <c r="H39" s="21">
        <v>3</v>
      </c>
      <c r="I39" s="22">
        <v>418</v>
      </c>
      <c r="J39" s="21">
        <v>4</v>
      </c>
      <c r="K39" s="22">
        <v>613</v>
      </c>
      <c r="L39" s="21">
        <v>4</v>
      </c>
      <c r="M39" s="22">
        <v>563</v>
      </c>
      <c r="N39" s="23">
        <v>1</v>
      </c>
      <c r="O39" s="22">
        <v>305</v>
      </c>
    </row>
    <row r="40" spans="1:18" ht="14.7" hidden="1" thickBot="1">
      <c r="A40" s="25">
        <v>8</v>
      </c>
      <c r="B40" s="26" t="s">
        <v>14</v>
      </c>
      <c r="C40" s="27" t="s">
        <v>8</v>
      </c>
      <c r="D40" s="28">
        <f t="shared" si="6"/>
        <v>8</v>
      </c>
      <c r="E40" s="29">
        <f>G40+M40+O40+I40</f>
        <v>1666</v>
      </c>
      <c r="F40" s="30">
        <v>3</v>
      </c>
      <c r="G40" s="31">
        <v>445</v>
      </c>
      <c r="H40" s="30">
        <v>2</v>
      </c>
      <c r="I40" s="31">
        <v>333</v>
      </c>
      <c r="J40" s="30">
        <v>1</v>
      </c>
      <c r="K40" s="31">
        <v>422</v>
      </c>
      <c r="L40" s="30">
        <v>1</v>
      </c>
      <c r="M40" s="31">
        <v>444</v>
      </c>
      <c r="N40" s="32">
        <v>2</v>
      </c>
      <c r="O40" s="31">
        <v>444</v>
      </c>
    </row>
    <row r="41" spans="1:18" hidden="1">
      <c r="B41" s="53" t="s">
        <v>18</v>
      </c>
      <c r="D41" s="64" t="s">
        <v>30</v>
      </c>
      <c r="E41" s="64"/>
      <c r="F41" s="64"/>
    </row>
    <row r="42" spans="1:18" ht="28.2" hidden="1">
      <c r="B42" s="43" t="s">
        <v>27</v>
      </c>
    </row>
    <row r="43" spans="1:18">
      <c r="A43" s="33"/>
      <c r="B43" s="33" t="s">
        <v>67</v>
      </c>
      <c r="C43" s="34"/>
      <c r="D43" s="33"/>
      <c r="E43" s="33"/>
      <c r="F43" s="33"/>
      <c r="H43" s="33"/>
      <c r="I43" s="33"/>
      <c r="J43" s="33"/>
      <c r="K43" s="33"/>
      <c r="L43" s="33"/>
      <c r="M43" s="33"/>
      <c r="N43" s="33"/>
      <c r="O43" s="33"/>
    </row>
    <row r="44" spans="1:18" ht="32.25" customHeight="1">
      <c r="A44" s="10"/>
      <c r="B44" s="35"/>
      <c r="C44" s="35"/>
      <c r="D44" s="116" t="s">
        <v>0</v>
      </c>
      <c r="E44" s="116"/>
      <c r="F44" s="117" t="s">
        <v>73</v>
      </c>
      <c r="G44" s="115"/>
      <c r="H44" s="115" t="s">
        <v>74</v>
      </c>
      <c r="I44" s="115"/>
      <c r="J44" s="115" t="s">
        <v>75</v>
      </c>
      <c r="K44" s="115"/>
      <c r="L44" s="115" t="s">
        <v>76</v>
      </c>
      <c r="M44" s="115"/>
      <c r="N44" s="115"/>
      <c r="O44" s="115"/>
    </row>
    <row r="45" spans="1:18" ht="14.7" thickBot="1">
      <c r="A45" s="10" t="s">
        <v>1</v>
      </c>
      <c r="B45" s="11" t="s">
        <v>2</v>
      </c>
      <c r="C45" s="10" t="s">
        <v>3</v>
      </c>
      <c r="D45" s="12" t="s">
        <v>4</v>
      </c>
      <c r="E45" s="10" t="s">
        <v>5</v>
      </c>
      <c r="F45" s="12" t="s">
        <v>4</v>
      </c>
      <c r="G45" s="10" t="s">
        <v>5</v>
      </c>
      <c r="H45" s="12" t="s">
        <v>4</v>
      </c>
      <c r="I45" s="10" t="s">
        <v>5</v>
      </c>
      <c r="J45" s="10" t="s">
        <v>4</v>
      </c>
      <c r="K45" s="10" t="s">
        <v>5</v>
      </c>
      <c r="L45" s="10" t="s">
        <v>4</v>
      </c>
      <c r="M45" s="10" t="s">
        <v>5</v>
      </c>
      <c r="N45" s="10" t="s">
        <v>4</v>
      </c>
      <c r="O45" s="10" t="s">
        <v>5</v>
      </c>
    </row>
    <row r="46" spans="1:18">
      <c r="A46" s="92">
        <f>_xlfn.RANK.EQ(D46,D$46:D$47,0)</f>
        <v>1</v>
      </c>
      <c r="B46" s="98" t="s">
        <v>86</v>
      </c>
      <c r="C46" s="93" t="s">
        <v>10</v>
      </c>
      <c r="D46" s="75">
        <f t="shared" ref="D46:D47" si="7">IF(F46=MINA(F46,H46,J46,L46,N46),SUM(H46+J46+L46+N46),IF(H46=MINA(F46,H46,J46,L46,N46),SUM(F46+J46+L46+N46),IF(J46=MINA(F46,H46,J46,L46,N46),SUM(F46+H46+L46+N46),IF(L46=MINA(F46,H46,J46,L46,N46),SUM(F46+H46+J46+N46),IF(N46=MINA(F46,H46,J46,L46,N46),SUM(F46+H46+J46+L46),)))))</f>
        <v>30</v>
      </c>
      <c r="E46" s="76">
        <f>G46+I46+K46+M46</f>
        <v>1696</v>
      </c>
      <c r="F46" s="16">
        <v>10</v>
      </c>
      <c r="G46" s="69">
        <v>537</v>
      </c>
      <c r="H46" s="16">
        <v>10</v>
      </c>
      <c r="I46" s="69">
        <v>595</v>
      </c>
      <c r="J46" s="16">
        <v>10</v>
      </c>
      <c r="K46" s="69">
        <v>564</v>
      </c>
      <c r="L46" s="16">
        <v>0</v>
      </c>
      <c r="M46" s="15"/>
      <c r="N46" s="91">
        <v>0</v>
      </c>
      <c r="O46" s="79">
        <v>0</v>
      </c>
    </row>
    <row r="47" spans="1:18" ht="15.9" thickBot="1">
      <c r="A47" s="83">
        <f>_xlfn.RANK.EQ(D47,D$46:D$47,0)</f>
        <v>2</v>
      </c>
      <c r="B47" s="99" t="s">
        <v>87</v>
      </c>
      <c r="C47" s="94" t="s">
        <v>9</v>
      </c>
      <c r="D47" s="87">
        <f t="shared" si="7"/>
        <v>27</v>
      </c>
      <c r="E47" s="88">
        <f>G47+I47+K47+M47</f>
        <v>1379</v>
      </c>
      <c r="F47" s="32">
        <v>9</v>
      </c>
      <c r="G47" s="89">
        <v>395</v>
      </c>
      <c r="H47" s="32">
        <v>9</v>
      </c>
      <c r="I47" s="89">
        <v>451</v>
      </c>
      <c r="J47" s="32">
        <v>9</v>
      </c>
      <c r="K47" s="89">
        <v>533</v>
      </c>
      <c r="L47" s="32">
        <v>0</v>
      </c>
      <c r="M47" s="31"/>
      <c r="N47" s="38"/>
      <c r="O47" s="37"/>
    </row>
    <row r="48" spans="1:18">
      <c r="A48" s="36"/>
      <c r="B48" s="97"/>
      <c r="D48" s="63"/>
      <c r="E48" s="37"/>
      <c r="F48" s="38"/>
      <c r="G48" s="37"/>
      <c r="H48" s="38"/>
      <c r="I48" s="37"/>
      <c r="J48" s="38"/>
      <c r="K48" s="37"/>
      <c r="L48" s="38"/>
      <c r="M48" s="37"/>
      <c r="N48" s="38"/>
      <c r="O48" s="37"/>
    </row>
    <row r="52" spans="11:11">
      <c r="K52" s="113"/>
    </row>
  </sheetData>
  <sortState xmlns:xlrd2="http://schemas.microsoft.com/office/spreadsheetml/2017/richdata2" ref="A26:M27">
    <sortCondition descending="1" ref="E26:E27"/>
  </sortState>
  <mergeCells count="28">
    <mergeCell ref="B28:B29"/>
    <mergeCell ref="D31:E31"/>
    <mergeCell ref="F31:G31"/>
    <mergeCell ref="H31:I31"/>
    <mergeCell ref="J31:K31"/>
    <mergeCell ref="L31:M31"/>
    <mergeCell ref="N31:O31"/>
    <mergeCell ref="F18:G18"/>
    <mergeCell ref="H18:I18"/>
    <mergeCell ref="J18:K18"/>
    <mergeCell ref="L18:M18"/>
    <mergeCell ref="N18:O18"/>
    <mergeCell ref="D18:E18"/>
    <mergeCell ref="A1:O1"/>
    <mergeCell ref="A2:O2"/>
    <mergeCell ref="D5:E5"/>
    <mergeCell ref="F5:G5"/>
    <mergeCell ref="H5:I5"/>
    <mergeCell ref="L5:M5"/>
    <mergeCell ref="J5:K5"/>
    <mergeCell ref="N5:O5"/>
    <mergeCell ref="B14:B15"/>
    <mergeCell ref="N44:O44"/>
    <mergeCell ref="D44:E44"/>
    <mergeCell ref="F44:G44"/>
    <mergeCell ref="H44:I44"/>
    <mergeCell ref="J44:K44"/>
    <mergeCell ref="L44:M44"/>
  </mergeCells>
  <phoneticPr fontId="0" type="noConversion"/>
  <pageMargins left="0.92" right="0.38" top="0.28000000000000003" bottom="0.24" header="0.16" footer="0.1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zoomScale="85" zoomScaleNormal="85" workbookViewId="0">
      <selection activeCell="J25" sqref="J25:K28"/>
    </sheetView>
  </sheetViews>
  <sheetFormatPr baseColWidth="10" defaultColWidth="10.5234375" defaultRowHeight="14.4"/>
  <cols>
    <col min="1" max="1" width="4.578125" customWidth="1"/>
    <col min="2" max="2" width="22.578125" customWidth="1"/>
    <col min="3" max="3" width="25.578125" customWidth="1"/>
    <col min="4" max="13" width="7.578125" customWidth="1"/>
    <col min="14" max="15" width="6.47265625" hidden="1" customWidth="1"/>
    <col min="16" max="16" width="7" customWidth="1"/>
    <col min="17" max="17" width="5.15625" customWidth="1"/>
  </cols>
  <sheetData>
    <row r="1" spans="1:18" ht="22.5">
      <c r="A1" s="6" t="s">
        <v>7</v>
      </c>
      <c r="B1" s="5"/>
      <c r="C1" s="5"/>
      <c r="D1" s="2"/>
      <c r="E1" s="4"/>
      <c r="F1" s="2"/>
      <c r="G1" s="2"/>
      <c r="H1" s="3"/>
      <c r="I1" s="3"/>
      <c r="J1" s="3"/>
    </row>
    <row r="2" spans="1:18" ht="22.2">
      <c r="A2" s="1" t="s">
        <v>82</v>
      </c>
    </row>
    <row r="3" spans="1:18" ht="22.5">
      <c r="A3" s="1"/>
      <c r="B3" s="121"/>
      <c r="C3" s="121"/>
    </row>
    <row r="4" spans="1:18">
      <c r="A4" s="44"/>
      <c r="B4" s="44" t="s">
        <v>26</v>
      </c>
      <c r="C4" s="34"/>
      <c r="D4" s="33" t="s">
        <v>81</v>
      </c>
      <c r="E4" s="44"/>
      <c r="F4" s="44"/>
      <c r="H4" s="33"/>
      <c r="I4" s="33"/>
      <c r="J4" s="33"/>
      <c r="K4" s="33"/>
      <c r="L4" s="33"/>
      <c r="M4" s="33"/>
      <c r="N4" s="33"/>
      <c r="O4" s="33"/>
    </row>
    <row r="5" spans="1:18" ht="32.25" customHeight="1">
      <c r="A5" s="45"/>
      <c r="B5" s="46"/>
      <c r="C5" s="46"/>
      <c r="D5" s="122" t="s">
        <v>0</v>
      </c>
      <c r="E5" s="122"/>
      <c r="F5" s="117" t="s">
        <v>73</v>
      </c>
      <c r="G5" s="115"/>
      <c r="H5" s="115" t="s">
        <v>74</v>
      </c>
      <c r="I5" s="115"/>
      <c r="J5" s="115" t="s">
        <v>75</v>
      </c>
      <c r="K5" s="115"/>
      <c r="L5" s="115" t="s">
        <v>76</v>
      </c>
      <c r="M5" s="115"/>
      <c r="N5" s="115"/>
      <c r="O5" s="115"/>
    </row>
    <row r="6" spans="1:18" ht="14.7" thickBot="1">
      <c r="A6" s="45" t="s">
        <v>1</v>
      </c>
      <c r="B6" s="47" t="s">
        <v>2</v>
      </c>
      <c r="C6" s="45" t="s">
        <v>3</v>
      </c>
      <c r="D6" s="48" t="s">
        <v>4</v>
      </c>
      <c r="E6" s="45" t="s">
        <v>5</v>
      </c>
      <c r="F6" s="12" t="s">
        <v>4</v>
      </c>
      <c r="G6" s="10" t="s">
        <v>5</v>
      </c>
      <c r="H6" s="12" t="s">
        <v>4</v>
      </c>
      <c r="I6" s="10" t="s">
        <v>5</v>
      </c>
      <c r="J6" s="10" t="s">
        <v>4</v>
      </c>
      <c r="K6" s="10" t="s">
        <v>5</v>
      </c>
      <c r="L6" s="10" t="s">
        <v>4</v>
      </c>
      <c r="M6" s="10" t="s">
        <v>5</v>
      </c>
      <c r="N6" s="45" t="s">
        <v>4</v>
      </c>
      <c r="O6" s="45" t="s">
        <v>5</v>
      </c>
      <c r="Q6" s="45"/>
    </row>
    <row r="7" spans="1:18">
      <c r="A7" s="81">
        <f>_xlfn.RANK.EQ(D7,D$7:D$8,0)</f>
        <v>1</v>
      </c>
      <c r="B7" s="100" t="s">
        <v>28</v>
      </c>
      <c r="C7" s="100" t="s">
        <v>10</v>
      </c>
      <c r="D7" s="75">
        <f>IF(F7=MINA(F7,H7,J7,L7,N7),SUM(H7+J7+L7+N7),IF(H7=MINA(F7,H7,J7,L7,N7),SUM(F7+J7+L7+N7),IF(J7=MINA(F7,H7,J7,L7,N7),SUM(F7+H7+L7+N7),IF(L7=MINA(F7,H7,J7,L7,N7),SUM(F7+H7+J7+N7),IF(N7=MINA(F7,H7,J7,L7,N7),SUM(F7+H7+J7+L7),)))))</f>
        <v>10</v>
      </c>
      <c r="E7" s="76">
        <f>G7+I7+K7+M7</f>
        <v>2061</v>
      </c>
      <c r="F7" s="16">
        <v>10</v>
      </c>
      <c r="G7" s="69">
        <v>696</v>
      </c>
      <c r="H7" s="16">
        <v>0</v>
      </c>
      <c r="I7" s="69">
        <v>680</v>
      </c>
      <c r="J7" s="16">
        <v>0</v>
      </c>
      <c r="K7" s="69">
        <v>685</v>
      </c>
      <c r="L7" s="16">
        <v>0</v>
      </c>
      <c r="M7" s="15"/>
      <c r="N7" s="84"/>
      <c r="O7" s="69"/>
      <c r="Q7" s="80"/>
    </row>
    <row r="8" spans="1:18" ht="14.7" thickBot="1">
      <c r="A8" s="86">
        <f>_xlfn.RANK.EQ(D8,D$7:D$8,0)</f>
        <v>2</v>
      </c>
      <c r="B8" s="94" t="s">
        <v>61</v>
      </c>
      <c r="C8" s="94" t="s">
        <v>8</v>
      </c>
      <c r="D8" s="87">
        <f>IF(F8=MINA(F8,H8,J8,L8,N8),SUM(H8+J8+L8+N8),IF(H8=MINA(F8,H8,J8,L8,N8),SUM(F8+J8+L8+N8),IF(J8=MINA(F8,H8,J8,L8,N8),SUM(F8+H8+L8+N8),IF(L8=MINA(F8,H8,J8,L8,N8),SUM(F8+H8+J8+N8),IF(N8=MINA(F8,H8,J8,L8,N8),SUM(F8+H8+J8+L8),)))))</f>
        <v>0</v>
      </c>
      <c r="E8" s="88">
        <f>G8+I8+K8+M8</f>
        <v>0</v>
      </c>
      <c r="F8" s="32">
        <v>0</v>
      </c>
      <c r="G8" s="89">
        <v>0</v>
      </c>
      <c r="H8" s="32">
        <v>0</v>
      </c>
      <c r="I8" s="89">
        <v>0</v>
      </c>
      <c r="J8" s="32">
        <v>0</v>
      </c>
      <c r="K8" s="89">
        <v>0</v>
      </c>
      <c r="L8" s="32">
        <v>0</v>
      </c>
      <c r="M8" s="31"/>
      <c r="N8" s="85"/>
      <c r="O8" s="70"/>
      <c r="Q8" s="80"/>
    </row>
    <row r="9" spans="1:18">
      <c r="A9" s="49"/>
      <c r="B9" s="120" t="s">
        <v>77</v>
      </c>
      <c r="C9" s="49"/>
      <c r="D9" s="50"/>
      <c r="E9" s="49"/>
      <c r="G9" s="49"/>
      <c r="H9" s="49"/>
      <c r="I9" s="49"/>
      <c r="J9" s="49"/>
      <c r="K9" s="49"/>
      <c r="L9" s="49"/>
      <c r="M9" s="49"/>
      <c r="N9" s="49"/>
      <c r="O9" s="49"/>
    </row>
    <row r="10" spans="1:18">
      <c r="A10" s="49"/>
      <c r="B10" s="12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8" ht="18.75" customHeight="1">
      <c r="A11" s="44"/>
      <c r="B11" s="44"/>
      <c r="C11" s="34"/>
      <c r="D11" s="33" t="s">
        <v>80</v>
      </c>
      <c r="E11" s="44"/>
      <c r="F11" s="44"/>
      <c r="H11" s="33"/>
      <c r="I11" s="33"/>
      <c r="J11" s="33"/>
      <c r="K11" s="33"/>
      <c r="L11" s="33"/>
      <c r="M11" s="33"/>
      <c r="N11" s="33"/>
      <c r="O11" s="33"/>
    </row>
    <row r="12" spans="1:18" ht="32.25" customHeight="1">
      <c r="A12" s="45"/>
      <c r="B12" s="45"/>
      <c r="C12" s="45"/>
      <c r="D12" s="122" t="s">
        <v>0</v>
      </c>
      <c r="E12" s="122"/>
      <c r="F12" s="117" t="s">
        <v>73</v>
      </c>
      <c r="G12" s="115"/>
      <c r="H12" s="115" t="s">
        <v>74</v>
      </c>
      <c r="I12" s="115"/>
      <c r="J12" s="115" t="s">
        <v>75</v>
      </c>
      <c r="K12" s="115"/>
      <c r="L12" s="115" t="s">
        <v>76</v>
      </c>
      <c r="M12" s="115"/>
      <c r="N12" s="115"/>
      <c r="O12" s="115"/>
    </row>
    <row r="13" spans="1:18" ht="14.7" thickBot="1">
      <c r="A13" s="45" t="s">
        <v>1</v>
      </c>
      <c r="B13" s="47" t="s">
        <v>2</v>
      </c>
      <c r="C13" s="45" t="s">
        <v>3</v>
      </c>
      <c r="D13" s="48" t="s">
        <v>4</v>
      </c>
      <c r="E13" s="45" t="s">
        <v>5</v>
      </c>
      <c r="F13" s="48" t="s">
        <v>4</v>
      </c>
      <c r="G13" s="45" t="s">
        <v>5</v>
      </c>
      <c r="H13" s="48" t="s">
        <v>4</v>
      </c>
      <c r="I13" s="45" t="s">
        <v>5</v>
      </c>
      <c r="J13" s="45" t="s">
        <v>4</v>
      </c>
      <c r="K13" s="45" t="s">
        <v>5</v>
      </c>
      <c r="L13" s="45" t="s">
        <v>4</v>
      </c>
      <c r="M13" s="45" t="s">
        <v>5</v>
      </c>
      <c r="N13" s="45" t="s">
        <v>4</v>
      </c>
      <c r="O13" s="45" t="s">
        <v>5</v>
      </c>
    </row>
    <row r="14" spans="1:18">
      <c r="A14" s="101">
        <f t="shared" ref="A14:A20" si="0">_xlfn.RANK.EQ(D14,D$14:D$20,0)</f>
        <v>1</v>
      </c>
      <c r="B14" s="109" t="s">
        <v>63</v>
      </c>
      <c r="C14" s="93" t="s">
        <v>10</v>
      </c>
      <c r="D14" s="75">
        <f t="shared" ref="D14:D20" si="1">IF(F14=MINA(F14,H14,J14,L14,N14),SUM(H14+J14+L14+N14),IF(H14=MINA(F14,H14,J14,L14,N14),SUM(F14+J14+L14+N14),IF(J14=MINA(F14,H14,J14,L14,N14),SUM(F14+H14+L14+N14),IF(L14=MINA(F14,H14,J14,L14,N14),SUM(F14+H14+J14+N14),IF(N14=MINA(F14,H14,J14,L14,N14),SUM(F14+H14+J14+L14),)))))</f>
        <v>26.5</v>
      </c>
      <c r="E14" s="76">
        <f t="shared" ref="E14:E20" si="2">G14+I14+K14+M14</f>
        <v>2148</v>
      </c>
      <c r="F14" s="16">
        <v>9.5</v>
      </c>
      <c r="G14" s="69">
        <v>727</v>
      </c>
      <c r="H14" s="16">
        <v>9</v>
      </c>
      <c r="I14" s="69">
        <v>723</v>
      </c>
      <c r="J14" s="16">
        <v>8</v>
      </c>
      <c r="K14" s="69">
        <v>698</v>
      </c>
      <c r="L14" s="16">
        <v>0</v>
      </c>
      <c r="M14" s="15"/>
      <c r="N14" s="90"/>
      <c r="O14" s="77">
        <v>0</v>
      </c>
      <c r="P14" s="8"/>
      <c r="R14" s="41"/>
    </row>
    <row r="15" spans="1:18">
      <c r="A15" s="102">
        <f t="shared" si="0"/>
        <v>2</v>
      </c>
      <c r="B15" s="110" t="s">
        <v>17</v>
      </c>
      <c r="C15" s="72" t="s">
        <v>9</v>
      </c>
      <c r="D15" s="73">
        <f t="shared" si="1"/>
        <v>22</v>
      </c>
      <c r="E15" s="74">
        <f t="shared" si="2"/>
        <v>2008</v>
      </c>
      <c r="F15" s="23">
        <v>5</v>
      </c>
      <c r="G15" s="70">
        <v>601</v>
      </c>
      <c r="H15" s="23">
        <v>7</v>
      </c>
      <c r="I15" s="70">
        <v>693</v>
      </c>
      <c r="J15" s="23">
        <v>10</v>
      </c>
      <c r="K15" s="70">
        <v>714</v>
      </c>
      <c r="L15" s="23">
        <v>0</v>
      </c>
      <c r="M15" s="22"/>
      <c r="N15" s="95"/>
      <c r="O15" s="96"/>
      <c r="P15" s="8"/>
      <c r="R15" s="41"/>
    </row>
    <row r="16" spans="1:18">
      <c r="A16" s="102">
        <f t="shared" si="0"/>
        <v>3</v>
      </c>
      <c r="B16" s="111" t="s">
        <v>71</v>
      </c>
      <c r="C16" s="72" t="s">
        <v>8</v>
      </c>
      <c r="D16" s="73">
        <f t="shared" si="1"/>
        <v>19.5</v>
      </c>
      <c r="E16" s="74">
        <f t="shared" si="2"/>
        <v>1462</v>
      </c>
      <c r="F16" s="23">
        <v>9.5</v>
      </c>
      <c r="G16" s="70">
        <v>727</v>
      </c>
      <c r="H16" s="23">
        <v>10</v>
      </c>
      <c r="I16" s="70">
        <v>735</v>
      </c>
      <c r="J16" s="23">
        <v>0</v>
      </c>
      <c r="K16" s="70">
        <v>0</v>
      </c>
      <c r="L16" s="23">
        <v>0</v>
      </c>
      <c r="M16" s="22"/>
      <c r="N16" s="95"/>
      <c r="O16" s="96"/>
      <c r="P16" s="8"/>
      <c r="R16" s="41"/>
    </row>
    <row r="17" spans="1:18">
      <c r="A17" s="102">
        <f t="shared" si="0"/>
        <v>4</v>
      </c>
      <c r="B17" s="110" t="s">
        <v>89</v>
      </c>
      <c r="C17" s="72" t="s">
        <v>9</v>
      </c>
      <c r="D17" s="73">
        <f t="shared" si="1"/>
        <v>18</v>
      </c>
      <c r="E17" s="74">
        <f t="shared" si="2"/>
        <v>1897</v>
      </c>
      <c r="F17" s="23">
        <v>6</v>
      </c>
      <c r="G17" s="70">
        <v>611</v>
      </c>
      <c r="H17" s="23">
        <v>6</v>
      </c>
      <c r="I17" s="70">
        <v>645</v>
      </c>
      <c r="J17" s="23">
        <v>6</v>
      </c>
      <c r="K17" s="70">
        <v>641</v>
      </c>
      <c r="L17" s="23">
        <v>0</v>
      </c>
      <c r="M17" s="22"/>
      <c r="N17" s="95"/>
      <c r="O17" s="96"/>
      <c r="P17" s="8"/>
      <c r="R17" s="41"/>
    </row>
    <row r="18" spans="1:18">
      <c r="A18" s="102">
        <f t="shared" si="0"/>
        <v>5</v>
      </c>
      <c r="B18" s="110" t="s">
        <v>62</v>
      </c>
      <c r="C18" s="72" t="s">
        <v>8</v>
      </c>
      <c r="D18" s="73">
        <f t="shared" si="1"/>
        <v>17</v>
      </c>
      <c r="E18" s="74">
        <f t="shared" si="2"/>
        <v>1407</v>
      </c>
      <c r="F18" s="23">
        <v>0</v>
      </c>
      <c r="G18" s="70">
        <v>0</v>
      </c>
      <c r="H18" s="23">
        <v>8</v>
      </c>
      <c r="I18" s="70">
        <v>702</v>
      </c>
      <c r="J18" s="23">
        <v>9</v>
      </c>
      <c r="K18" s="70">
        <v>705</v>
      </c>
      <c r="L18" s="23">
        <v>0</v>
      </c>
      <c r="M18" s="22"/>
      <c r="N18" s="95"/>
      <c r="O18" s="96"/>
      <c r="P18" s="8"/>
      <c r="R18" s="41"/>
    </row>
    <row r="19" spans="1:18">
      <c r="A19" s="102">
        <f t="shared" si="0"/>
        <v>6</v>
      </c>
      <c r="B19" s="110" t="s">
        <v>94</v>
      </c>
      <c r="C19" s="72" t="s">
        <v>8</v>
      </c>
      <c r="D19" s="73">
        <f t="shared" si="1"/>
        <v>15</v>
      </c>
      <c r="E19" s="74">
        <f t="shared" si="2"/>
        <v>1392</v>
      </c>
      <c r="F19" s="23">
        <v>8</v>
      </c>
      <c r="G19" s="70">
        <v>703</v>
      </c>
      <c r="H19" s="23">
        <v>0</v>
      </c>
      <c r="I19" s="70">
        <v>0</v>
      </c>
      <c r="J19" s="23">
        <v>7</v>
      </c>
      <c r="K19" s="70">
        <v>689</v>
      </c>
      <c r="L19" s="23">
        <v>0</v>
      </c>
      <c r="M19" s="22"/>
      <c r="N19" s="95"/>
      <c r="O19" s="96"/>
      <c r="P19" s="8"/>
      <c r="R19" s="41"/>
    </row>
    <row r="20" spans="1:18" ht="14.7" thickBot="1">
      <c r="A20" s="102">
        <f t="shared" si="0"/>
        <v>7</v>
      </c>
      <c r="B20" s="112" t="s">
        <v>64</v>
      </c>
      <c r="C20" s="94" t="s">
        <v>8</v>
      </c>
      <c r="D20" s="87">
        <f t="shared" si="1"/>
        <v>12</v>
      </c>
      <c r="E20" s="88">
        <f t="shared" si="2"/>
        <v>1215</v>
      </c>
      <c r="F20" s="32">
        <v>7</v>
      </c>
      <c r="G20" s="89">
        <v>625</v>
      </c>
      <c r="H20" s="32">
        <v>0</v>
      </c>
      <c r="I20" s="89">
        <v>0</v>
      </c>
      <c r="J20" s="32">
        <v>5</v>
      </c>
      <c r="K20" s="89">
        <v>590</v>
      </c>
      <c r="L20" s="32">
        <v>0</v>
      </c>
      <c r="M20" s="31"/>
      <c r="N20" s="91">
        <v>0</v>
      </c>
      <c r="O20" s="78">
        <v>0</v>
      </c>
      <c r="P20" s="8"/>
      <c r="R20" s="41"/>
    </row>
    <row r="21" spans="1:18" ht="14.7" hidden="1" thickBot="1">
      <c r="A21" s="83"/>
      <c r="B21" s="103" t="s">
        <v>92</v>
      </c>
      <c r="C21" s="103" t="s">
        <v>9</v>
      </c>
      <c r="D21" s="104">
        <f t="shared" ref="D21" si="3">IF(F21=MINA(F21,H21,J21,L21,N21),SUM(H21+J21+L21+N21),IF(H21=MINA(F21,H21,J21,L21,N21),SUM(F21+J21+L21+N21),IF(J21=MINA(F21,H21,J21,L21,N21),SUM(F21+H21+L21+N21),IF(L21=MINA(F21,H21,J21,L21,N21),SUM(F21+H21+J21+N21),IF(N21=MINA(F21,H21,J21,L21,N21),SUM(F21+H21+J21+L21),)))))</f>
        <v>0</v>
      </c>
      <c r="E21" s="105">
        <f t="shared" ref="E21" si="4">G21+I21+K21+M21</f>
        <v>4</v>
      </c>
      <c r="F21" s="106"/>
      <c r="G21" s="107">
        <v>4</v>
      </c>
      <c r="H21" s="106"/>
      <c r="I21" s="107"/>
      <c r="J21" s="106"/>
      <c r="K21" s="107"/>
      <c r="L21" s="106"/>
      <c r="M21" s="108"/>
      <c r="N21" s="38"/>
      <c r="O21" s="37"/>
    </row>
    <row r="22" spans="1:18" ht="14.5" customHeight="1">
      <c r="A22" s="52"/>
      <c r="B22" s="120" t="s">
        <v>77</v>
      </c>
      <c r="D22" s="49"/>
      <c r="E22" s="37"/>
      <c r="N22" s="38"/>
    </row>
    <row r="23" spans="1:18" ht="14.5" customHeight="1">
      <c r="B23" s="120"/>
      <c r="D23" s="50"/>
      <c r="E23" s="37"/>
    </row>
    <row r="24" spans="1:18">
      <c r="E24" s="37"/>
    </row>
    <row r="25" spans="1:18">
      <c r="E25" s="37"/>
    </row>
    <row r="26" spans="1:18">
      <c r="E26" s="37"/>
    </row>
    <row r="27" spans="1:18">
      <c r="E27" s="37"/>
    </row>
    <row r="32" spans="1:18">
      <c r="D32" s="113"/>
    </row>
    <row r="47" spans="2:2">
      <c r="B47" s="113"/>
    </row>
  </sheetData>
  <sortState xmlns:xlrd2="http://schemas.microsoft.com/office/spreadsheetml/2017/richdata2" ref="A14:M20">
    <sortCondition ref="A13:A20"/>
  </sortState>
  <mergeCells count="15">
    <mergeCell ref="J5:K5"/>
    <mergeCell ref="L5:M5"/>
    <mergeCell ref="N5:O5"/>
    <mergeCell ref="N12:O12"/>
    <mergeCell ref="J12:K12"/>
    <mergeCell ref="L12:M12"/>
    <mergeCell ref="B22:B23"/>
    <mergeCell ref="B3:C3"/>
    <mergeCell ref="D5:E5"/>
    <mergeCell ref="F5:G5"/>
    <mergeCell ref="H5:I5"/>
    <mergeCell ref="D12:E12"/>
    <mergeCell ref="F12:G12"/>
    <mergeCell ref="H12:I12"/>
    <mergeCell ref="B9:B10"/>
  </mergeCells>
  <phoneticPr fontId="0" type="noConversion"/>
  <pageMargins left="1" right="0.38" top="0.36" bottom="0.32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9"/>
  <sheetViews>
    <sheetView workbookViewId="0">
      <selection activeCell="B4" sqref="B4:H15"/>
    </sheetView>
  </sheetViews>
  <sheetFormatPr baseColWidth="10" defaultColWidth="10.5234375" defaultRowHeight="14.4"/>
  <sheetData>
    <row r="3" spans="1:6">
      <c r="B3" t="s">
        <v>34</v>
      </c>
      <c r="C3" t="s">
        <v>35</v>
      </c>
      <c r="D3" t="s">
        <v>36</v>
      </c>
      <c r="E3" t="s">
        <v>37</v>
      </c>
    </row>
    <row r="4" spans="1:6">
      <c r="A4">
        <v>1</v>
      </c>
      <c r="B4" t="s">
        <v>31</v>
      </c>
      <c r="C4" t="s">
        <v>32</v>
      </c>
      <c r="D4" t="s">
        <v>40</v>
      </c>
      <c r="E4" t="s">
        <v>33</v>
      </c>
      <c r="F4" s="68">
        <v>0.37847222222222227</v>
      </c>
    </row>
    <row r="5" spans="1:6">
      <c r="A5">
        <v>2</v>
      </c>
      <c r="B5" t="s">
        <v>38</v>
      </c>
      <c r="C5" t="s">
        <v>39</v>
      </c>
      <c r="D5" t="s">
        <v>44</v>
      </c>
      <c r="E5" t="s">
        <v>45</v>
      </c>
      <c r="F5" s="68">
        <v>0.40972222222222227</v>
      </c>
    </row>
    <row r="6" spans="1:6">
      <c r="A6">
        <v>3</v>
      </c>
      <c r="B6" t="s">
        <v>41</v>
      </c>
      <c r="C6" t="s">
        <v>42</v>
      </c>
      <c r="D6" t="s">
        <v>50</v>
      </c>
      <c r="E6" t="s">
        <v>47</v>
      </c>
    </row>
    <row r="7" spans="1:6">
      <c r="A7">
        <v>4</v>
      </c>
      <c r="B7" t="s">
        <v>49</v>
      </c>
      <c r="C7" t="s">
        <v>46</v>
      </c>
      <c r="D7" t="s">
        <v>48</v>
      </c>
      <c r="E7" t="s">
        <v>51</v>
      </c>
    </row>
    <row r="8" spans="1:6">
      <c r="A8">
        <v>5</v>
      </c>
      <c r="B8" t="s">
        <v>43</v>
      </c>
      <c r="C8" t="s">
        <v>52</v>
      </c>
      <c r="D8" t="s">
        <v>53</v>
      </c>
      <c r="E8" t="s">
        <v>58</v>
      </c>
    </row>
    <row r="9" spans="1:6">
      <c r="A9">
        <v>6</v>
      </c>
      <c r="B9" t="s">
        <v>56</v>
      </c>
      <c r="C9" t="s">
        <v>57</v>
      </c>
      <c r="D9" t="s">
        <v>55</v>
      </c>
      <c r="E9" t="s">
        <v>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U14</vt:lpstr>
      <vt:lpstr>U18</vt:lpstr>
      <vt:lpstr>Startplan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Jörg Gresch</cp:lastModifiedBy>
  <cp:lastPrinted>2023-11-12T20:07:37Z</cp:lastPrinted>
  <dcterms:created xsi:type="dcterms:W3CDTF">2012-09-08T17:45:56Z</dcterms:created>
  <dcterms:modified xsi:type="dcterms:W3CDTF">2023-11-13T06:56:29Z</dcterms:modified>
</cp:coreProperties>
</file>